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P:\CBCS\CFS ECTA\Measures\New\"/>
    </mc:Choice>
  </mc:AlternateContent>
  <bookViews>
    <workbookView xWindow="0" yWindow="0" windowWidth="28800" windowHeight="13125"/>
  </bookViews>
  <sheets>
    <sheet name="Summary" sheetId="3" r:id="rId1"/>
    <sheet name="Data" sheetId="1" r:id="rId2"/>
    <sheet name="Graph" sheetId="2" r:id="rId3"/>
  </sheets>
  <definedNames>
    <definedName name="_ftn1" localSheetId="1">Data!$A$44</definedName>
    <definedName name="_ftnref1" localSheetId="1">Data!$A$2</definedName>
    <definedName name="_xlnm.Print_Area" localSheetId="2">Graph!$A$1:$P$46</definedName>
    <definedName name="_xlnm.Print_Area" localSheetId="0">Summary!$A$1:$N$89</definedName>
    <definedName name="Slicer_Date">#N/A</definedName>
  </definedNames>
  <calcPr calcId="152511"/>
  <pivotCaches>
    <pivotCache cacheId="3"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Lst>
</workbook>
</file>

<file path=xl/calcChain.xml><?xml version="1.0" encoding="utf-8"?>
<calcChain xmlns="http://schemas.openxmlformats.org/spreadsheetml/2006/main">
  <c r="H23" i="3" l="1"/>
  <c r="H22" i="3"/>
  <c r="H21" i="3"/>
  <c r="G23" i="3"/>
  <c r="G22" i="3"/>
  <c r="G21" i="3"/>
  <c r="F23" i="3"/>
  <c r="F22" i="3"/>
  <c r="F21" i="3"/>
  <c r="E23" i="3"/>
  <c r="E22" i="3"/>
  <c r="E21" i="3"/>
  <c r="D23" i="3"/>
  <c r="D22" i="3"/>
  <c r="D21" i="3"/>
  <c r="C23" i="3"/>
  <c r="C22" i="3"/>
  <c r="C21" i="3"/>
  <c r="B1" i="2"/>
  <c r="I76" i="3" l="1"/>
  <c r="H76" i="3"/>
  <c r="G27" i="3" l="1"/>
  <c r="K89" i="3" l="1"/>
  <c r="J89" i="3"/>
  <c r="I89" i="3"/>
  <c r="H89" i="3"/>
  <c r="G89" i="3"/>
  <c r="J88" i="3"/>
  <c r="I88" i="3"/>
  <c r="H88" i="3"/>
  <c r="G88" i="3"/>
  <c r="I87" i="3"/>
  <c r="H87" i="3"/>
  <c r="G87" i="3"/>
  <c r="K86" i="3"/>
  <c r="J86" i="3"/>
  <c r="I86" i="3"/>
  <c r="H86" i="3"/>
  <c r="G86" i="3"/>
  <c r="I85" i="3"/>
  <c r="H85" i="3"/>
  <c r="G85" i="3"/>
  <c r="I84" i="3"/>
  <c r="H84" i="3"/>
  <c r="G84" i="3"/>
  <c r="I83" i="3"/>
  <c r="H83" i="3"/>
  <c r="G83" i="3"/>
  <c r="L82" i="3"/>
  <c r="K82" i="3"/>
  <c r="J82" i="3"/>
  <c r="I82" i="3"/>
  <c r="H82" i="3"/>
  <c r="G82" i="3"/>
  <c r="K78" i="3"/>
  <c r="J78" i="3"/>
  <c r="I78" i="3"/>
  <c r="H78" i="3"/>
  <c r="G78" i="3"/>
  <c r="J77" i="3"/>
  <c r="I77" i="3"/>
  <c r="H77" i="3"/>
  <c r="G77" i="3"/>
  <c r="G76" i="3"/>
  <c r="K75" i="3"/>
  <c r="J75" i="3"/>
  <c r="I75" i="3"/>
  <c r="H75" i="3"/>
  <c r="G75" i="3"/>
  <c r="I74" i="3"/>
  <c r="H74" i="3"/>
  <c r="G74" i="3"/>
  <c r="I73" i="3"/>
  <c r="H73" i="3"/>
  <c r="G73" i="3"/>
  <c r="I72" i="3"/>
  <c r="H72" i="3"/>
  <c r="G72" i="3"/>
  <c r="L71" i="3"/>
  <c r="K71" i="3"/>
  <c r="J71" i="3"/>
  <c r="I71" i="3"/>
  <c r="H71" i="3"/>
  <c r="G71" i="3"/>
  <c r="K64" i="3"/>
  <c r="K67" i="3"/>
  <c r="J67" i="3"/>
  <c r="I67" i="3"/>
  <c r="H67" i="3"/>
  <c r="G67" i="3"/>
  <c r="J66" i="3"/>
  <c r="I66" i="3"/>
  <c r="H66" i="3"/>
  <c r="G66" i="3"/>
  <c r="I65" i="3"/>
  <c r="H65" i="3"/>
  <c r="G65" i="3"/>
  <c r="J64" i="3"/>
  <c r="I64" i="3"/>
  <c r="H64" i="3"/>
  <c r="G64" i="3"/>
  <c r="I63" i="3"/>
  <c r="H63" i="3"/>
  <c r="G63" i="3"/>
  <c r="G62" i="3"/>
  <c r="I62" i="3"/>
  <c r="H62" i="3"/>
  <c r="I61" i="3"/>
  <c r="H61" i="3"/>
  <c r="G61" i="3"/>
  <c r="L60" i="3"/>
  <c r="K60" i="3"/>
  <c r="J60" i="3"/>
  <c r="I60" i="3"/>
  <c r="H60" i="3"/>
  <c r="G60" i="3" l="1"/>
  <c r="K56" i="3"/>
  <c r="J56" i="3"/>
  <c r="I56" i="3"/>
  <c r="H56" i="3"/>
  <c r="G56" i="3"/>
  <c r="J55" i="3"/>
  <c r="I55" i="3"/>
  <c r="H55" i="3"/>
  <c r="G55" i="3"/>
  <c r="I54" i="3"/>
  <c r="H54" i="3"/>
  <c r="G54" i="3"/>
  <c r="K53" i="3"/>
  <c r="J53" i="3"/>
  <c r="I53" i="3"/>
  <c r="H53" i="3"/>
  <c r="G53" i="3"/>
  <c r="I52" i="3"/>
  <c r="H52" i="3"/>
  <c r="G52" i="3"/>
  <c r="I51" i="3"/>
  <c r="H51" i="3"/>
  <c r="G51" i="3"/>
  <c r="I50" i="3"/>
  <c r="H50" i="3"/>
  <c r="G50" i="3"/>
  <c r="L49" i="3"/>
  <c r="K49" i="3"/>
  <c r="J49" i="3"/>
  <c r="I49" i="3"/>
  <c r="H49" i="3"/>
  <c r="G49" i="3"/>
  <c r="E89" i="3"/>
  <c r="E88" i="3"/>
  <c r="E87" i="3"/>
  <c r="E86" i="3"/>
  <c r="E85" i="3"/>
  <c r="E84" i="3"/>
  <c r="E83" i="3"/>
  <c r="D89" i="3"/>
  <c r="D88" i="3"/>
  <c r="D87" i="3"/>
  <c r="D86" i="3"/>
  <c r="D85" i="3"/>
  <c r="D84" i="3"/>
  <c r="D83" i="3"/>
  <c r="C89" i="3"/>
  <c r="C88" i="3"/>
  <c r="C87" i="3"/>
  <c r="C86" i="3"/>
  <c r="C85" i="3"/>
  <c r="C84" i="3"/>
  <c r="C83" i="3"/>
  <c r="E82" i="3"/>
  <c r="D82" i="3"/>
  <c r="C82" i="3"/>
  <c r="E78" i="3"/>
  <c r="D78" i="3"/>
  <c r="C78" i="3"/>
  <c r="E77" i="3"/>
  <c r="D77" i="3"/>
  <c r="C77" i="3"/>
  <c r="E76" i="3"/>
  <c r="D76" i="3"/>
  <c r="C76" i="3"/>
  <c r="E75" i="3"/>
  <c r="D75" i="3"/>
  <c r="C75" i="3"/>
  <c r="E74" i="3"/>
  <c r="D74" i="3"/>
  <c r="C74" i="3"/>
  <c r="E73" i="3"/>
  <c r="D73" i="3"/>
  <c r="C73" i="3"/>
  <c r="E72" i="3"/>
  <c r="D72" i="3"/>
  <c r="C72" i="3"/>
  <c r="E71" i="3"/>
  <c r="D71" i="3"/>
  <c r="C71" i="3"/>
  <c r="E67" i="3"/>
  <c r="D67" i="3"/>
  <c r="C67" i="3"/>
  <c r="E66" i="3"/>
  <c r="D66" i="3"/>
  <c r="C66" i="3"/>
  <c r="E65" i="3"/>
  <c r="D65" i="3"/>
  <c r="C65" i="3"/>
  <c r="E64" i="3"/>
  <c r="D64" i="3"/>
  <c r="C64" i="3"/>
  <c r="E63" i="3"/>
  <c r="D63" i="3"/>
  <c r="C63" i="3"/>
  <c r="E62" i="3"/>
  <c r="D62" i="3"/>
  <c r="C62" i="3"/>
  <c r="E61" i="3"/>
  <c r="D61" i="3"/>
  <c r="C61" i="3"/>
  <c r="E60" i="3"/>
  <c r="D60" i="3"/>
  <c r="C60" i="3"/>
  <c r="E56" i="3" l="1"/>
  <c r="E55" i="3"/>
  <c r="E54" i="3"/>
  <c r="E53" i="3"/>
  <c r="E52" i="3"/>
  <c r="E51" i="3"/>
  <c r="E50" i="3"/>
  <c r="D56" i="3"/>
  <c r="D55" i="3"/>
  <c r="D54" i="3"/>
  <c r="D53" i="3"/>
  <c r="D52" i="3"/>
  <c r="D51" i="3"/>
  <c r="D50" i="3"/>
  <c r="C56" i="3"/>
  <c r="C55" i="3"/>
  <c r="C54" i="3"/>
  <c r="C53" i="3"/>
  <c r="C52" i="3"/>
  <c r="C51" i="3"/>
  <c r="C50" i="3"/>
  <c r="E49" i="3"/>
  <c r="D49" i="3"/>
  <c r="C49" i="3"/>
  <c r="A40" i="2" l="1"/>
  <c r="A41" i="2"/>
  <c r="A42" i="2"/>
  <c r="A43" i="2"/>
  <c r="A44" i="2"/>
  <c r="A45" i="2"/>
  <c r="B40" i="2"/>
  <c r="B41" i="2"/>
  <c r="B42" i="2"/>
  <c r="B43" i="2"/>
  <c r="B44" i="2"/>
  <c r="B45" i="2"/>
  <c r="C40" i="2"/>
  <c r="C41" i="2"/>
  <c r="C42" i="2"/>
  <c r="C43" i="2"/>
  <c r="C44" i="2"/>
  <c r="C45" i="2"/>
  <c r="D40" i="2"/>
  <c r="D41" i="2"/>
  <c r="D42" i="2"/>
  <c r="D43" i="2"/>
  <c r="D44" i="2"/>
  <c r="D45" i="2"/>
  <c r="E40" i="2"/>
  <c r="E41" i="2"/>
  <c r="E42" i="2"/>
  <c r="E43" i="2"/>
  <c r="E44" i="2"/>
  <c r="E45" i="2"/>
  <c r="F40" i="2"/>
  <c r="F41" i="2"/>
  <c r="F42" i="2"/>
  <c r="F43" i="2"/>
  <c r="F44" i="2"/>
  <c r="F45" i="2"/>
  <c r="G40" i="2"/>
  <c r="G41" i="2"/>
  <c r="G42" i="2"/>
  <c r="G43" i="2"/>
  <c r="G44" i="2"/>
  <c r="G45" i="2"/>
  <c r="H40" i="2"/>
  <c r="H41" i="2"/>
  <c r="H42" i="2"/>
  <c r="H43" i="2"/>
  <c r="H44" i="2"/>
  <c r="H45" i="2"/>
  <c r="I40" i="2"/>
  <c r="I41" i="2"/>
  <c r="I42" i="2"/>
  <c r="I43" i="2"/>
  <c r="I44" i="2"/>
  <c r="I45" i="2"/>
  <c r="J40" i="2"/>
  <c r="J41" i="2"/>
  <c r="J42" i="2"/>
  <c r="J43" i="2"/>
  <c r="J44" i="2"/>
  <c r="J45" i="2"/>
  <c r="K40" i="2"/>
  <c r="K41" i="2"/>
  <c r="K42" i="2"/>
  <c r="K43" i="2"/>
  <c r="K44" i="2"/>
  <c r="K45" i="2"/>
  <c r="L40" i="2"/>
  <c r="L41" i="2"/>
  <c r="L42" i="2"/>
  <c r="L43" i="2"/>
  <c r="L44" i="2"/>
  <c r="L45" i="2"/>
  <c r="K45" i="3"/>
  <c r="J45" i="3"/>
  <c r="I38" i="3"/>
  <c r="J38" i="3"/>
  <c r="K38" i="3"/>
  <c r="L38" i="3"/>
  <c r="G39" i="3"/>
  <c r="H39" i="3"/>
  <c r="I39" i="3"/>
  <c r="G40" i="3"/>
  <c r="H40" i="3"/>
  <c r="I40" i="3"/>
  <c r="G41" i="3"/>
  <c r="H41" i="3"/>
  <c r="I41" i="3"/>
  <c r="G42" i="3"/>
  <c r="H42" i="3"/>
  <c r="I42" i="3"/>
  <c r="J42" i="3"/>
  <c r="K42" i="3"/>
  <c r="G43" i="3"/>
  <c r="H43" i="3"/>
  <c r="I43" i="3"/>
  <c r="G44" i="3"/>
  <c r="H44" i="3"/>
  <c r="I44" i="3"/>
  <c r="J44" i="3"/>
  <c r="G45" i="3"/>
  <c r="H45" i="3"/>
  <c r="I45" i="3"/>
  <c r="H38" i="3"/>
  <c r="G38" i="3"/>
  <c r="E45" i="3"/>
  <c r="D45" i="3"/>
  <c r="C45" i="3"/>
  <c r="E44" i="3"/>
  <c r="D44" i="3"/>
  <c r="C44" i="3"/>
  <c r="E43" i="3"/>
  <c r="D43" i="3"/>
  <c r="C43" i="3"/>
  <c r="E42" i="3"/>
  <c r="D42" i="3"/>
  <c r="C42" i="3"/>
  <c r="E41" i="3"/>
  <c r="D41" i="3"/>
  <c r="C41" i="3"/>
  <c r="E40" i="3"/>
  <c r="D40" i="3"/>
  <c r="C40" i="3"/>
  <c r="E39" i="3"/>
  <c r="D39" i="3"/>
  <c r="C39" i="3"/>
  <c r="E38" i="3"/>
  <c r="D38" i="3"/>
  <c r="C38" i="3"/>
  <c r="G33" i="3"/>
  <c r="I32" i="3"/>
  <c r="H32" i="3"/>
  <c r="K34" i="3"/>
  <c r="G34" i="3"/>
  <c r="H34" i="3"/>
  <c r="I34" i="3"/>
  <c r="J34" i="3"/>
  <c r="G32" i="3"/>
  <c r="H33" i="3"/>
  <c r="I33" i="3"/>
  <c r="J33" i="3"/>
  <c r="H28" i="3"/>
  <c r="I28" i="3"/>
  <c r="G29" i="3"/>
  <c r="H29" i="3"/>
  <c r="I29" i="3"/>
  <c r="G30" i="3"/>
  <c r="H30" i="3"/>
  <c r="I30" i="3"/>
  <c r="G31" i="3"/>
  <c r="H31" i="3"/>
  <c r="I31" i="3"/>
  <c r="J31" i="3"/>
  <c r="K31" i="3"/>
  <c r="G28" i="3"/>
  <c r="L27" i="3"/>
  <c r="K27" i="3"/>
  <c r="J27" i="3"/>
  <c r="I27" i="3"/>
  <c r="H27" i="3"/>
  <c r="E27" i="3"/>
  <c r="E28" i="3"/>
  <c r="E29" i="3"/>
  <c r="E30" i="3"/>
  <c r="E31" i="3"/>
  <c r="E32" i="3"/>
  <c r="E33" i="3"/>
  <c r="E34" i="3"/>
  <c r="D34" i="3"/>
  <c r="C34" i="3"/>
  <c r="D33" i="3"/>
  <c r="C33" i="3"/>
  <c r="D32" i="3"/>
  <c r="C32" i="3"/>
  <c r="D31" i="3"/>
  <c r="C31" i="3"/>
  <c r="D30" i="3"/>
  <c r="C30" i="3"/>
  <c r="D29" i="3"/>
  <c r="C29" i="3"/>
  <c r="D28" i="3"/>
  <c r="C28" i="3"/>
  <c r="D27" i="3"/>
  <c r="C27" i="3"/>
  <c r="D20" i="3" l="1"/>
  <c r="E20" i="3"/>
  <c r="F20" i="3"/>
  <c r="G20" i="3"/>
  <c r="H20" i="3"/>
  <c r="C20" i="3"/>
  <c r="B4" i="2" l="1"/>
  <c r="B3" i="2"/>
  <c r="B2" i="2"/>
</calcChain>
</file>

<file path=xl/sharedStrings.xml><?xml version="1.0" encoding="utf-8"?>
<sst xmlns="http://schemas.openxmlformats.org/spreadsheetml/2006/main" count="163" uniqueCount="77">
  <si>
    <t xml:space="preserve">RP²: Benchmarks of Quality </t>
  </si>
  <si>
    <t>For Classroom-Based Programs[1]</t>
  </si>
  <si>
    <t>[1] Note. Adapted with permission from the Early Childhood Program-Wide PBS Benchmarks of Quality by Lise Fox, Mary Louise Hemmeter, and Susan Jack (2010). University of South Florida.</t>
  </si>
  <si>
    <t>Denise Binder and Lise Fox</t>
  </si>
  <si>
    <t>Program Name:</t>
  </si>
  <si>
    <t>Location:</t>
  </si>
  <si>
    <t>Team Members:</t>
  </si>
  <si>
    <t>Critical Elements</t>
  </si>
  <si>
    <t>Establish Leadership Team</t>
  </si>
  <si>
    <t>Staff Readiness and Buy-In</t>
  </si>
  <si>
    <t>Family Engagement</t>
  </si>
  <si>
    <t>Program-Wide Action Plan</t>
  </si>
  <si>
    <t xml:space="preserve">All Classrooms Demonstrate Implementation of Evidence-Based Practices </t>
  </si>
  <si>
    <t>Procedures For Responding To Individual Children</t>
  </si>
  <si>
    <t>Monitoring Implementation and Outcomes</t>
  </si>
  <si>
    <r>
      <t>Not In Place = 0</t>
    </r>
    <r>
      <rPr>
        <sz val="10"/>
        <rFont val="Arial"/>
        <family val="2"/>
      </rPr>
      <t>,</t>
    </r>
    <r>
      <rPr>
        <sz val="10"/>
        <color rgb="FFFF0000"/>
        <rFont val="Arial"/>
        <family val="2"/>
      </rPr>
      <t xml:space="preserve"> </t>
    </r>
    <r>
      <rPr>
        <sz val="10"/>
        <color rgb="FF7030A0"/>
        <rFont val="Arial"/>
        <family val="2"/>
      </rPr>
      <t>Partially In Place = 1</t>
    </r>
    <r>
      <rPr>
        <sz val="10"/>
        <rFont val="Arial"/>
        <family val="2"/>
      </rPr>
      <t>,</t>
    </r>
    <r>
      <rPr>
        <sz val="10"/>
        <color rgb="FF0070C0"/>
        <rFont val="Arial"/>
        <family val="2"/>
      </rPr>
      <t xml:space="preserve"> In Place = 2</t>
    </r>
  </si>
  <si>
    <t>Not in Place</t>
  </si>
  <si>
    <t>Partially in Place</t>
  </si>
  <si>
    <t>In Place</t>
  </si>
  <si>
    <t>Staff Capacity - Building and Support</t>
  </si>
  <si>
    <t>Staff Capacity-Building and Support</t>
  </si>
  <si>
    <r>
      <t xml:space="preserve">Percent of Indicators </t>
    </r>
    <r>
      <rPr>
        <sz val="12"/>
        <color rgb="FFC00000"/>
        <rFont val="Calibri"/>
        <family val="2"/>
        <scheme val="minor"/>
      </rPr>
      <t>Not in Place</t>
    </r>
  </si>
  <si>
    <r>
      <t xml:space="preserve">Percent of Indicators </t>
    </r>
    <r>
      <rPr>
        <sz val="12"/>
        <color rgb="FF00B050"/>
        <rFont val="Calibri"/>
        <family val="2"/>
        <scheme val="minor"/>
      </rPr>
      <t>In Place</t>
    </r>
  </si>
  <si>
    <r>
      <t xml:space="preserve">Percent of Indicators </t>
    </r>
    <r>
      <rPr>
        <sz val="12"/>
        <color theme="3"/>
        <rFont val="Calibri"/>
        <family val="2"/>
        <scheme val="minor"/>
      </rPr>
      <t>Partially in Place</t>
    </r>
  </si>
  <si>
    <t>Test Program</t>
  </si>
  <si>
    <t>Test City</t>
  </si>
  <si>
    <t>A,B,C,D,E,F</t>
  </si>
  <si>
    <t xml:space="preserve">Team has broad representation that includes at a minimum an administrator, a teacher and a member who will serve as an internal coach. Other team members might include parent, teaching assistant, related service specialists and other program personnel. </t>
  </si>
  <si>
    <t xml:space="preserve">Team has administrative support. Administrator attends meetings and trainings, is active in problem-solving to ensure the success of increasing child engagement, provides clerical support as needed, and is visibly supportive of the implementation of  DEC Recommended Practices (RP) to promote child engagement. Administrator ensures budgeting and professional development opportunities are available to result in high fidelity implementation of RP program-wide. </t>
  </si>
  <si>
    <t xml:space="preserve">Team has regular meetings. Team meetings are scheduled at least 1x per month for a minimum of 1 hour. Team member attendance is consistent. Team establishes meeting ground rules and other logistics for effective team meetings. </t>
  </si>
  <si>
    <t xml:space="preserve">Team has established a clear mission/purpose related to high fidelity implementation. The team purpose or mission statement is written. Team members are able to describe the purpose of the Leadership Team. </t>
  </si>
  <si>
    <t>Team develops implementation goals that include all critical elements. A written action plan guides the work of the team. The team reviews the plan and updates their progress at each meeting. Action steps are identified to ensure achievement of implementation and sustainability goals.</t>
  </si>
  <si>
    <t>Team reviews and revises the plan for implementing RP and increasing child engagement at least annually.</t>
  </si>
  <si>
    <t>Staff members are aware of the need for program-wide implementation of RP. The Leadership Team provides staff with information on importance on increased child engagement. Through a short staff meeting, all staff understands the long term, personal responsibilities of program-wide implementation of DEC RP and the potential increase in outcomes for all children.</t>
  </si>
  <si>
    <t xml:space="preserve">Staff members are supportive of the need for program-wide implementation of Recommended Practices. A process is used to establish that program staff have buy-in and agree with a focus on program-wide implementation. </t>
  </si>
  <si>
    <t xml:space="preserve">Staff input and feedback is obtained throughout the implementation process. Leadership Team provides updates on the process, data and on the outcomes on the implementation to program staff on a regular basis. </t>
  </si>
  <si>
    <t xml:space="preserve">Family input is solicited as part of the planning process. Families are informed of the program-wide goals for increasing child engagement and asked to provide feedback on adoption and mechanisms for promoting family involvement in the implementation. </t>
  </si>
  <si>
    <t xml:space="preserve">There are multiple mechanisms for sharing implementation goals with families including narrative documents, parent handbook, and parent meetings to ensure that families are informed of the implementation. </t>
  </si>
  <si>
    <t xml:space="preserve">Families are encouraged to team with program staff in the development of individualized plans of support for children including the development of strategies that may be used in the home and community. </t>
  </si>
  <si>
    <t xml:space="preserve">Program-wide Action Plan is developed by the Leadership Team to guide implementation process. Data are used to guide the development of the Action Plan. </t>
  </si>
  <si>
    <t xml:space="preserve">Specific action steps are identified to ensure achievement and sustainability of the implementation goals. </t>
  </si>
  <si>
    <t>All program staff members are aware of and regularly review the implementation goals.</t>
  </si>
  <si>
    <t>The Leadership Team’s effort to improve the implementation of RP is visible throughout the program within program materials and practice guidance.</t>
  </si>
  <si>
    <t xml:space="preserve">Teachers and program staff have strategies to promote positive relationships with children, each other, and families in place and use those strategies on a daily basis to facilitate an engaging learning environment for all. </t>
  </si>
  <si>
    <t xml:space="preserve">Teachers and program staff have arranged environments, materials, and curriculum in a manner that promotes and guides increased engagement for all children. </t>
  </si>
  <si>
    <t xml:space="preserve">Teachers and program staff are proficient at teaching skills within daily activities in a manner that is meaningful to children and promotes engagement and skill acquisition. </t>
  </si>
  <si>
    <t xml:space="preserve">Teachers and program staff respond to individual children’s needs by appropriately using evidence-based approaches to promote engagement and learning outcomes. </t>
  </si>
  <si>
    <t xml:space="preserve">Strategies for individualizing classroom supports are developed. Teachers use evidence-based approaches to respond to individual children’s needs in a manner that promotes child engagement and learning. </t>
  </si>
  <si>
    <t xml:space="preserve">A process for problem solving with other teachers, the internal coach, or other professionals in the program around individualizing support is developed. A process or processes are established for teachers to collaborate with colleagues in developing ideas for addressing intensive support within the classroom (e.g., peer-support, classroom mentor meeting, brainstorming session, etc.). </t>
  </si>
  <si>
    <t xml:space="preserve">Strategies for partnering with families when there are concerns are identified. Teachers have strategies for initiating parent contact and partnering with the family to develop strategies to promote appropriate skill acquisition. </t>
  </si>
  <si>
    <t xml:space="preserve">A plan for providing ongoing, in-classroom coaching on the implementation of Recommended Practices with fidelity is developed and implemented. </t>
  </si>
  <si>
    <t xml:space="preserve">Staff responsible (i.e., internal coach) for facilitating classroom coaching and support processes (e.g., community of practice) are identified and trained. </t>
  </si>
  <si>
    <t>The coach uses needs assessment data, implementation fidelity checklists, classroom observations, and interviews to collaboratively identify implementation goals with teaching staff.</t>
  </si>
  <si>
    <t>A process for training new staff members is developed and has been implemented.</t>
  </si>
  <si>
    <t xml:space="preserve">Data are collected, summarized with visual displays, and reviewed by the leadership team on a regular basis </t>
  </si>
  <si>
    <t xml:space="preserve">The program leadership team monitors implementation fidelity of the components of program-wide implementation and uses data for decision-making about their implementation goals. </t>
  </si>
  <si>
    <t xml:space="preserve">The program measures implementation fidelity of the use of RP by classroom teachers and uses data on implementation fidelity to make decisions about professional development and coaching support. </t>
  </si>
  <si>
    <t xml:space="preserve">The program monitors child outcomes and uses child outcome data to make decisions about intervention and instructional support. </t>
  </si>
  <si>
    <t xml:space="preserve">Program level data are summarized and shared with program staff and families on a regular basis. </t>
  </si>
  <si>
    <t>Indicator #</t>
  </si>
  <si>
    <t>Benchmark of Quality</t>
  </si>
  <si>
    <t># of Indicators</t>
  </si>
  <si>
    <t>Benchmarks Not In Place:</t>
  </si>
  <si>
    <t>Date 5</t>
  </si>
  <si>
    <t>Date 6</t>
  </si>
  <si>
    <t>Date</t>
  </si>
  <si>
    <t xml:space="preserve">Establish Leadership Team </t>
  </si>
  <si>
    <t xml:space="preserve">Staff Readiness and Buy-In </t>
  </si>
  <si>
    <t xml:space="preserve">Family Engagement </t>
  </si>
  <si>
    <t xml:space="preserve">Program-Wide Action Plan </t>
  </si>
  <si>
    <t xml:space="preserve">All Classrooms Demonstrate Implementation of Evidence-Based Practices  </t>
  </si>
  <si>
    <t xml:space="preserve">Procedures For Responding To Individual Children </t>
  </si>
  <si>
    <t xml:space="preserve">Staff Capacity-Building and Support </t>
  </si>
  <si>
    <t xml:space="preserve">Monitoring Implementation and Outcomes </t>
  </si>
  <si>
    <t>Column Labels</t>
  </si>
  <si>
    <t>Values</t>
  </si>
  <si>
    <t>Report Date: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</si>
</sst>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1"/>
      <color theme="1"/>
      <name val="Arial"/>
      <family val="2"/>
    </font>
    <font>
      <u/>
      <sz val="11"/>
      <color theme="10"/>
      <name val="Arial"/>
      <family val="2"/>
    </font>
    <font>
      <b/>
      <sz val="11"/>
      <color theme="1"/>
      <name val="Arial"/>
      <family val="2"/>
    </font>
    <font>
      <sz val="10"/>
      <color rgb="FFFF0000"/>
      <name val="Arial"/>
      <family val="2"/>
    </font>
    <font>
      <sz val="10"/>
      <color rgb="FF7030A0"/>
      <name val="Arial"/>
      <family val="2"/>
    </font>
    <font>
      <sz val="10"/>
      <name val="Arial"/>
      <family val="2"/>
    </font>
    <font>
      <sz val="10"/>
      <color rgb="FF0070C0"/>
      <name val="Arial"/>
      <family val="2"/>
    </font>
    <font>
      <sz val="12"/>
      <color theme="1"/>
      <name val="Calibri"/>
      <family val="2"/>
      <scheme val="minor"/>
    </font>
    <font>
      <sz val="11"/>
      <color theme="1"/>
      <name val="Calibri"/>
      <family val="2"/>
      <scheme val="minor"/>
    </font>
    <font>
      <b/>
      <sz val="11"/>
      <color theme="1"/>
      <name val="Calibri"/>
      <family val="2"/>
      <scheme val="minor"/>
    </font>
    <font>
      <b/>
      <sz val="12"/>
      <color theme="3"/>
      <name val="Calibri"/>
      <family val="2"/>
      <scheme val="minor"/>
    </font>
    <font>
      <sz val="12"/>
      <color theme="3"/>
      <name val="Calibri"/>
      <family val="2"/>
      <scheme val="minor"/>
    </font>
    <font>
      <sz val="12"/>
      <color rgb="FFC00000"/>
      <name val="Calibri"/>
      <family val="2"/>
      <scheme val="minor"/>
    </font>
    <font>
      <sz val="12"/>
      <color rgb="FF00B050"/>
      <name val="Calibri"/>
      <family val="2"/>
      <scheme val="minor"/>
    </font>
    <font>
      <b/>
      <sz val="11"/>
      <name val="Calibri"/>
      <family val="2"/>
      <scheme val="minor"/>
    </font>
    <font>
      <b/>
      <sz val="12"/>
      <color rgb="FFC00000"/>
      <name val="Calibri"/>
      <family val="2"/>
      <scheme val="minor"/>
    </font>
    <font>
      <b/>
      <sz val="12"/>
      <color rgb="FF00B050"/>
      <name val="Calibri"/>
      <family val="2"/>
      <scheme val="minor"/>
    </font>
    <font>
      <b/>
      <sz val="11"/>
      <color rgb="FFC00000"/>
      <name val="Calibri"/>
      <family val="2"/>
      <scheme val="minor"/>
    </font>
    <font>
      <sz val="11"/>
      <color rgb="FFC00000"/>
      <name val="Calibri"/>
      <family val="2"/>
      <scheme val="minor"/>
    </font>
    <font>
      <b/>
      <sz val="10"/>
      <color theme="1"/>
      <name val="Calibri"/>
      <family val="2"/>
      <scheme val="minor"/>
    </font>
    <font>
      <b/>
      <sz val="10"/>
      <color rgb="FFC00000"/>
      <name val="Calibri"/>
      <family val="2"/>
      <scheme val="minor"/>
    </font>
    <font>
      <b/>
      <sz val="10"/>
      <color theme="3"/>
      <name val="Calibri"/>
      <family val="2"/>
      <scheme val="minor"/>
    </font>
    <font>
      <b/>
      <sz val="10"/>
      <color rgb="FF00B050"/>
      <name val="Calibri"/>
      <family val="2"/>
      <scheme val="minor"/>
    </font>
    <font>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 fillId="0" borderId="0" applyNumberFormat="0" applyFill="0" applyBorder="0" applyAlignment="0" applyProtection="0"/>
    <xf numFmtId="9" fontId="12" fillId="0" borderId="0" applyFont="0" applyFill="0" applyBorder="0" applyAlignment="0" applyProtection="0"/>
  </cellStyleXfs>
  <cellXfs count="122">
    <xf numFmtId="0" fontId="0" fillId="0" borderId="0" xfId="0"/>
    <xf numFmtId="0" fontId="4" fillId="0" borderId="0" xfId="0" applyFont="1"/>
    <xf numFmtId="0" fontId="4" fillId="0" borderId="0" xfId="0" applyFont="1" applyAlignment="1">
      <alignment wrapText="1"/>
    </xf>
    <xf numFmtId="0" fontId="6" fillId="0" borderId="0" xfId="0" applyFont="1"/>
    <xf numFmtId="0" fontId="4" fillId="0" borderId="0" xfId="0" applyFont="1" applyBorder="1" applyAlignment="1">
      <alignment horizontal="center" wrapText="1"/>
    </xf>
    <xf numFmtId="0" fontId="5" fillId="0" borderId="0" xfId="1" applyFont="1" applyAlignment="1">
      <alignment vertical="center"/>
    </xf>
    <xf numFmtId="0" fontId="2" fillId="0" borderId="4" xfId="0" applyFont="1" applyBorder="1" applyAlignment="1">
      <alignment wrapText="1"/>
    </xf>
    <xf numFmtId="0" fontId="2" fillId="0" borderId="5" xfId="0" applyFont="1" applyBorder="1" applyAlignment="1">
      <alignment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0" fillId="0" borderId="3"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wrapText="1"/>
    </xf>
    <xf numFmtId="0" fontId="2" fillId="0" borderId="8" xfId="0" applyFont="1" applyBorder="1" applyAlignment="1">
      <alignment wrapText="1"/>
    </xf>
    <xf numFmtId="0" fontId="4" fillId="0" borderId="8" xfId="0" applyFont="1" applyBorder="1" applyAlignment="1">
      <alignment horizontal="center" vertical="center"/>
    </xf>
    <xf numFmtId="0" fontId="2" fillId="0" borderId="10" xfId="0" applyFont="1" applyBorder="1" applyAlignment="1">
      <alignment wrapText="1"/>
    </xf>
    <xf numFmtId="0" fontId="4" fillId="0" borderId="10" xfId="0" applyFont="1" applyBorder="1" applyAlignment="1">
      <alignment horizontal="center" vertical="center"/>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2" fillId="0" borderId="10" xfId="0" applyFont="1" applyFill="1" applyBorder="1" applyAlignment="1">
      <alignment wrapText="1"/>
    </xf>
    <xf numFmtId="0" fontId="4" fillId="0" borderId="10" xfId="0" applyFont="1" applyFill="1" applyBorder="1" applyAlignment="1">
      <alignment horizontal="center" vertical="center"/>
    </xf>
    <xf numFmtId="0" fontId="2" fillId="0" borderId="4" xfId="0" applyFont="1" applyFill="1" applyBorder="1" applyAlignment="1">
      <alignment wrapText="1"/>
    </xf>
    <xf numFmtId="0" fontId="4" fillId="0" borderId="4" xfId="0" applyFont="1" applyFill="1" applyBorder="1" applyAlignment="1">
      <alignment horizontal="center" vertical="center"/>
    </xf>
    <xf numFmtId="0" fontId="2" fillId="0" borderId="8" xfId="0" applyFont="1" applyFill="1" applyBorder="1" applyAlignment="1">
      <alignment wrapText="1"/>
    </xf>
    <xf numFmtId="0" fontId="4" fillId="0" borderId="8" xfId="0" applyFont="1" applyFill="1" applyBorder="1" applyAlignment="1">
      <alignment horizontal="center" vertical="center"/>
    </xf>
    <xf numFmtId="0" fontId="11" fillId="0" borderId="0" xfId="0" applyFont="1" applyFill="1" applyBorder="1" applyAlignment="1">
      <alignment horizontal="right" vertical="center" wrapText="1"/>
    </xf>
    <xf numFmtId="0" fontId="2" fillId="0" borderId="5" xfId="0" applyFont="1" applyFill="1" applyBorder="1" applyAlignment="1">
      <alignment wrapText="1"/>
    </xf>
    <xf numFmtId="0" fontId="4" fillId="0" borderId="5" xfId="0" applyFont="1" applyFill="1" applyBorder="1" applyAlignment="1">
      <alignment horizontal="center" vertical="center"/>
    </xf>
    <xf numFmtId="0" fontId="0" fillId="0" borderId="1" xfId="0" applyFill="1" applyBorder="1" applyAlignment="1" applyProtection="1">
      <alignment horizontal="center" vertical="center"/>
    </xf>
    <xf numFmtId="0" fontId="6" fillId="0" borderId="7" xfId="0" applyFont="1" applyBorder="1" applyAlignment="1">
      <alignment horizontal="center" vertical="center" wrapText="1"/>
    </xf>
    <xf numFmtId="0" fontId="11" fillId="0" borderId="1" xfId="0" applyFont="1" applyFill="1" applyBorder="1" applyAlignment="1">
      <alignment horizontal="right" vertical="center" wrapText="1"/>
    </xf>
    <xf numFmtId="0" fontId="0" fillId="0" borderId="0" xfId="0" applyAlignment="1">
      <alignment horizontal="center"/>
    </xf>
    <xf numFmtId="0" fontId="18" fillId="3" borderId="2" xfId="0" applyFont="1" applyFill="1" applyBorder="1" applyAlignment="1">
      <alignment horizontal="center" vertical="center" wrapText="1"/>
    </xf>
    <xf numFmtId="49" fontId="6" fillId="0" borderId="12" xfId="0" applyNumberFormat="1" applyFont="1" applyFill="1" applyBorder="1" applyAlignment="1">
      <alignment horizontal="center" vertical="center"/>
    </xf>
    <xf numFmtId="0" fontId="11" fillId="0" borderId="1" xfId="0" applyFont="1" applyBorder="1" applyAlignment="1">
      <alignment vertical="center" wrapText="1"/>
    </xf>
    <xf numFmtId="2" fontId="0" fillId="0" borderId="1" xfId="0" applyNumberFormat="1" applyBorder="1" applyAlignment="1" applyProtection="1">
      <alignment horizontal="center" vertical="center"/>
    </xf>
    <xf numFmtId="9" fontId="0" fillId="0" borderId="0" xfId="2" applyFont="1" applyAlignment="1">
      <alignment horizontal="center"/>
    </xf>
    <xf numFmtId="9" fontId="0" fillId="0" borderId="1" xfId="2" applyFont="1" applyBorder="1" applyAlignment="1">
      <alignment horizontal="center"/>
    </xf>
    <xf numFmtId="49" fontId="0" fillId="0" borderId="0" xfId="0" applyNumberFormat="1"/>
    <xf numFmtId="0" fontId="2" fillId="0" borderId="10" xfId="0" applyFont="1" applyBorder="1" applyAlignment="1">
      <alignment vertical="top" wrapText="1"/>
    </xf>
    <xf numFmtId="0" fontId="2" fillId="0" borderId="8" xfId="0" applyFont="1" applyFill="1" applyBorder="1" applyAlignment="1">
      <alignment vertical="top" wrapText="1"/>
    </xf>
    <xf numFmtId="0" fontId="0" fillId="0" borderId="1" xfId="0" applyBorder="1" applyAlignment="1">
      <alignment horizontal="center"/>
    </xf>
    <xf numFmtId="49" fontId="0"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9" fontId="0" fillId="0" borderId="0" xfId="2" applyFont="1" applyBorder="1" applyAlignment="1">
      <alignment horizontal="center"/>
    </xf>
    <xf numFmtId="14" fontId="6" fillId="0" borderId="12" xfId="0" applyNumberFormat="1" applyFont="1" applyFill="1" applyBorder="1" applyAlignment="1">
      <alignment horizontal="center" vertical="center"/>
    </xf>
    <xf numFmtId="14" fontId="18" fillId="3" borderId="2" xfId="0" applyNumberFormat="1" applyFont="1" applyFill="1" applyBorder="1" applyAlignment="1">
      <alignment horizontal="center" vertical="center" wrapText="1"/>
    </xf>
    <xf numFmtId="2" fontId="0" fillId="0" borderId="2" xfId="0" applyNumberFormat="1" applyBorder="1" applyAlignment="1" applyProtection="1">
      <alignment horizontal="center" vertical="center"/>
    </xf>
    <xf numFmtId="0" fontId="0" fillId="0" borderId="2" xfId="0" applyFill="1" applyBorder="1" applyAlignment="1" applyProtection="1">
      <alignment horizontal="center" vertical="center"/>
    </xf>
    <xf numFmtId="0" fontId="13" fillId="5"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23" fillId="5"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0" fillId="0" borderId="0" xfId="0" applyFont="1" applyAlignment="1">
      <alignment wrapText="1"/>
    </xf>
    <xf numFmtId="14" fontId="0" fillId="0" borderId="0" xfId="0" applyNumberFormat="1"/>
    <xf numFmtId="14" fontId="27" fillId="3" borderId="2" xfId="0" applyNumberFormat="1" applyFont="1" applyFill="1" applyBorder="1" applyAlignment="1">
      <alignment horizontal="left" vertical="center" wrapText="1"/>
    </xf>
    <xf numFmtId="0" fontId="13" fillId="0" borderId="0" xfId="0" applyFont="1"/>
    <xf numFmtId="22" fontId="0" fillId="0" borderId="1" xfId="0" applyNumberFormat="1" applyFont="1" applyBorder="1"/>
    <xf numFmtId="0" fontId="0" fillId="0" borderId="0" xfId="0" applyFont="1"/>
    <xf numFmtId="0" fontId="22" fillId="0" borderId="16" xfId="0" applyFont="1" applyFill="1" applyBorder="1" applyAlignment="1">
      <alignment horizontal="center"/>
    </xf>
    <xf numFmtId="0" fontId="22" fillId="0" borderId="17" xfId="0" applyFont="1" applyFill="1" applyBorder="1" applyAlignment="1">
      <alignment horizontal="center"/>
    </xf>
    <xf numFmtId="0" fontId="22" fillId="0" borderId="18" xfId="0" applyFont="1" applyFill="1" applyBorder="1" applyAlignment="1">
      <alignment horizontal="center"/>
    </xf>
    <xf numFmtId="0" fontId="22" fillId="0" borderId="19" xfId="0" applyFont="1" applyFill="1" applyBorder="1" applyAlignment="1">
      <alignment horizontal="center"/>
    </xf>
    <xf numFmtId="0" fontId="22" fillId="0" borderId="4" xfId="0" applyFont="1" applyFill="1" applyBorder="1" applyAlignment="1">
      <alignment horizontal="center"/>
    </xf>
    <xf numFmtId="0" fontId="22" fillId="4" borderId="20" xfId="0" applyFont="1" applyFill="1" applyBorder="1" applyAlignment="1">
      <alignment horizontal="center"/>
    </xf>
    <xf numFmtId="0" fontId="22" fillId="0" borderId="21" xfId="0" applyFont="1" applyFill="1" applyBorder="1" applyAlignment="1">
      <alignment horizontal="center"/>
    </xf>
    <xf numFmtId="0" fontId="22" fillId="0" borderId="22" xfId="0" applyFont="1" applyFill="1" applyBorder="1" applyAlignment="1">
      <alignment horizontal="center"/>
    </xf>
    <xf numFmtId="0" fontId="22" fillId="4" borderId="23" xfId="0" applyFont="1" applyFill="1" applyBorder="1"/>
    <xf numFmtId="0" fontId="22" fillId="4" borderId="20" xfId="0" applyFont="1" applyFill="1" applyBorder="1"/>
    <xf numFmtId="0" fontId="22" fillId="0" borderId="4" xfId="0" applyFont="1" applyFill="1" applyBorder="1"/>
    <xf numFmtId="0" fontId="22" fillId="0" borderId="19" xfId="0" applyFont="1" applyFill="1" applyBorder="1"/>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2" fillId="4" borderId="4" xfId="0" applyFont="1" applyFill="1" applyBorder="1" applyAlignment="1">
      <alignment horizontal="center"/>
    </xf>
    <xf numFmtId="0" fontId="22" fillId="4" borderId="20" xfId="0" applyFont="1" applyFill="1" applyBorder="1" applyAlignment="1">
      <alignment horizontal="center"/>
    </xf>
    <xf numFmtId="49" fontId="21" fillId="4" borderId="13" xfId="0" applyNumberFormat="1" applyFont="1" applyFill="1" applyBorder="1" applyAlignment="1">
      <alignment horizontal="center" vertical="center"/>
    </xf>
    <xf numFmtId="49" fontId="21" fillId="4" borderId="2" xfId="0" applyNumberFormat="1" applyFont="1" applyFill="1" applyBorder="1" applyAlignment="1">
      <alignment horizontal="center" vertical="center"/>
    </xf>
    <xf numFmtId="49" fontId="21" fillId="4" borderId="14" xfId="0" applyNumberFormat="1" applyFont="1" applyFill="1" applyBorder="1" applyAlignment="1">
      <alignment horizontal="center" vertical="center"/>
    </xf>
    <xf numFmtId="0" fontId="13" fillId="3" borderId="2" xfId="0" applyFont="1" applyFill="1" applyBorder="1" applyAlignment="1">
      <alignment horizontal="center"/>
    </xf>
    <xf numFmtId="49" fontId="21" fillId="4" borderId="3" xfId="0" applyNumberFormat="1" applyFont="1" applyFill="1" applyBorder="1" applyAlignment="1">
      <alignment horizontal="center" vertical="center"/>
    </xf>
    <xf numFmtId="49" fontId="21" fillId="4" borderId="15" xfId="0" applyNumberFormat="1" applyFont="1" applyFill="1" applyBorder="1" applyAlignment="1">
      <alignment horizontal="center" vertical="center"/>
    </xf>
    <xf numFmtId="0" fontId="4" fillId="0" borderId="2" xfId="0" applyFont="1" applyBorder="1" applyAlignment="1">
      <alignment horizontal="center"/>
    </xf>
    <xf numFmtId="0" fontId="3" fillId="0" borderId="0" xfId="0" applyFont="1" applyAlignment="1">
      <alignment horizontal="center" vertical="center"/>
    </xf>
    <xf numFmtId="0" fontId="5" fillId="0" borderId="0" xfId="1" applyFont="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7" fillId="0" borderId="2" xfId="0" applyFont="1" applyBorder="1" applyAlignment="1">
      <alignment horizontal="center" vertical="center"/>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1" xfId="0" applyFont="1" applyBorder="1" applyAlignment="1">
      <alignment horizontal="center"/>
    </xf>
    <xf numFmtId="0" fontId="0" fillId="0" borderId="2" xfId="0" applyFont="1" applyBorder="1" applyAlignment="1">
      <alignment horizontal="center"/>
    </xf>
  </cellXfs>
  <cellStyles count="3">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t>
            </a:r>
            <a:r>
              <a:rPr lang="en-US" baseline="0"/>
              <a:t> of Indicators in Place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Summary!$B$21</c:f>
              <c:strCache>
                <c:ptCount val="1"/>
                <c:pt idx="0">
                  <c:v>Percent of Indicators Not in Place</c:v>
                </c:pt>
              </c:strCache>
            </c:strRef>
          </c:tx>
          <c:spPr>
            <a:solidFill>
              <a:schemeClr val="accent1"/>
            </a:solidFill>
            <a:ln>
              <a:noFill/>
            </a:ln>
            <a:effectLst/>
          </c:spPr>
          <c:invertIfNegative val="0"/>
          <c:cat>
            <c:strRef>
              <c:f>Summary!$C$20:$H$20</c:f>
              <c:strCache>
                <c:ptCount val="6"/>
                <c:pt idx="0">
                  <c:v>8/21/2014</c:v>
                </c:pt>
                <c:pt idx="1">
                  <c:v>5/1/2015</c:v>
                </c:pt>
                <c:pt idx="2">
                  <c:v>10/15/2015</c:v>
                </c:pt>
                <c:pt idx="3">
                  <c:v>4/15/2016</c:v>
                </c:pt>
                <c:pt idx="4">
                  <c:v>Date 5</c:v>
                </c:pt>
                <c:pt idx="5">
                  <c:v>Date 6</c:v>
                </c:pt>
              </c:strCache>
            </c:strRef>
          </c:cat>
          <c:val>
            <c:numRef>
              <c:f>Summary!$C$21:$H$21</c:f>
              <c:numCache>
                <c:formatCode>0%</c:formatCode>
                <c:ptCount val="6"/>
                <c:pt idx="0">
                  <c:v>0.375</c:v>
                </c:pt>
                <c:pt idx="1">
                  <c:v>6.25E-2</c:v>
                </c:pt>
                <c:pt idx="2">
                  <c:v>3.125E-2</c:v>
                </c:pt>
                <c:pt idx="3">
                  <c:v>6.25E-2</c:v>
                </c:pt>
                <c:pt idx="4">
                  <c:v>0</c:v>
                </c:pt>
                <c:pt idx="5">
                  <c:v>0</c:v>
                </c:pt>
              </c:numCache>
            </c:numRef>
          </c:val>
        </c:ser>
        <c:ser>
          <c:idx val="1"/>
          <c:order val="1"/>
          <c:tx>
            <c:strRef>
              <c:f>Summary!$B$22</c:f>
              <c:strCache>
                <c:ptCount val="1"/>
                <c:pt idx="0">
                  <c:v>Percent of Indicators Partially in Place</c:v>
                </c:pt>
              </c:strCache>
            </c:strRef>
          </c:tx>
          <c:spPr>
            <a:solidFill>
              <a:schemeClr val="accent2"/>
            </a:solidFill>
            <a:ln>
              <a:noFill/>
            </a:ln>
            <a:effectLst/>
          </c:spPr>
          <c:invertIfNegative val="0"/>
          <c:cat>
            <c:strRef>
              <c:f>Summary!$C$20:$H$20</c:f>
              <c:strCache>
                <c:ptCount val="6"/>
                <c:pt idx="0">
                  <c:v>8/21/2014</c:v>
                </c:pt>
                <c:pt idx="1">
                  <c:v>5/1/2015</c:v>
                </c:pt>
                <c:pt idx="2">
                  <c:v>10/15/2015</c:v>
                </c:pt>
                <c:pt idx="3">
                  <c:v>4/15/2016</c:v>
                </c:pt>
                <c:pt idx="4">
                  <c:v>Date 5</c:v>
                </c:pt>
                <c:pt idx="5">
                  <c:v>Date 6</c:v>
                </c:pt>
              </c:strCache>
            </c:strRef>
          </c:cat>
          <c:val>
            <c:numRef>
              <c:f>Summary!$C$22:$H$22</c:f>
              <c:numCache>
                <c:formatCode>0%</c:formatCode>
                <c:ptCount val="6"/>
                <c:pt idx="0">
                  <c:v>0.4375</c:v>
                </c:pt>
                <c:pt idx="1">
                  <c:v>0.25</c:v>
                </c:pt>
                <c:pt idx="2">
                  <c:v>0.34375</c:v>
                </c:pt>
                <c:pt idx="3">
                  <c:v>3.125E-2</c:v>
                </c:pt>
                <c:pt idx="4">
                  <c:v>0</c:v>
                </c:pt>
                <c:pt idx="5">
                  <c:v>0</c:v>
                </c:pt>
              </c:numCache>
            </c:numRef>
          </c:val>
        </c:ser>
        <c:ser>
          <c:idx val="2"/>
          <c:order val="2"/>
          <c:tx>
            <c:strRef>
              <c:f>Summary!$B$23</c:f>
              <c:strCache>
                <c:ptCount val="1"/>
                <c:pt idx="0">
                  <c:v>Percent of Indicators In Place</c:v>
                </c:pt>
              </c:strCache>
            </c:strRef>
          </c:tx>
          <c:spPr>
            <a:solidFill>
              <a:schemeClr val="accent3"/>
            </a:solidFill>
            <a:ln>
              <a:noFill/>
            </a:ln>
            <a:effectLst/>
          </c:spPr>
          <c:invertIfNegative val="0"/>
          <c:cat>
            <c:strRef>
              <c:f>Summary!$C$20:$H$20</c:f>
              <c:strCache>
                <c:ptCount val="6"/>
                <c:pt idx="0">
                  <c:v>8/21/2014</c:v>
                </c:pt>
                <c:pt idx="1">
                  <c:v>5/1/2015</c:v>
                </c:pt>
                <c:pt idx="2">
                  <c:v>10/15/2015</c:v>
                </c:pt>
                <c:pt idx="3">
                  <c:v>4/15/2016</c:v>
                </c:pt>
                <c:pt idx="4">
                  <c:v>Date 5</c:v>
                </c:pt>
                <c:pt idx="5">
                  <c:v>Date 6</c:v>
                </c:pt>
              </c:strCache>
            </c:strRef>
          </c:cat>
          <c:val>
            <c:numRef>
              <c:f>Summary!$C$23:$H$23</c:f>
              <c:numCache>
                <c:formatCode>0%</c:formatCode>
                <c:ptCount val="6"/>
                <c:pt idx="0">
                  <c:v>0.1875</c:v>
                </c:pt>
                <c:pt idx="1">
                  <c:v>0.6875</c:v>
                </c:pt>
                <c:pt idx="2">
                  <c:v>0.625</c:v>
                </c:pt>
                <c:pt idx="3">
                  <c:v>0.90625</c:v>
                </c:pt>
                <c:pt idx="4">
                  <c:v>0</c:v>
                </c:pt>
                <c:pt idx="5">
                  <c:v>0</c:v>
                </c:pt>
              </c:numCache>
            </c:numRef>
          </c:val>
        </c:ser>
        <c:dLbls>
          <c:showLegendKey val="0"/>
          <c:showVal val="0"/>
          <c:showCatName val="0"/>
          <c:showSerName val="0"/>
          <c:showPercent val="0"/>
          <c:showBubbleSize val="0"/>
        </c:dLbls>
        <c:gapWidth val="150"/>
        <c:overlap val="100"/>
        <c:axId val="460417456"/>
        <c:axId val="460417064"/>
      </c:barChart>
      <c:catAx>
        <c:axId val="46041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17064"/>
        <c:crosses val="autoZero"/>
        <c:auto val="1"/>
        <c:lblAlgn val="ctr"/>
        <c:lblOffset val="100"/>
        <c:noMultiLvlLbl val="0"/>
      </c:catAx>
      <c:valAx>
        <c:axId val="460417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174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[Classroom-Based BoQ_with data_8.31.17.xlsx]Graph!PivotTable1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Reaching Potentials through Recommended</a:t>
            </a:r>
            <a:r>
              <a:rPr lang="en-US" baseline="0"/>
              <a:t> Practices (RP</a:t>
            </a:r>
            <a:r>
              <a:rPr lang="en-US" baseline="30000"/>
              <a:t>2</a:t>
            </a:r>
            <a:r>
              <a:rPr lang="en-US" baseline="0"/>
              <a:t>) </a:t>
            </a:r>
          </a:p>
          <a:p>
            <a:pPr>
              <a:defRPr/>
            </a:pPr>
            <a:r>
              <a:rPr lang="en-US" baseline="0"/>
              <a:t>Benchmarks of Quality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s>
    <c:plotArea>
      <c:layout/>
      <c:barChart>
        <c:barDir val="col"/>
        <c:grouping val="clustered"/>
        <c:varyColors val="0"/>
        <c:ser>
          <c:idx val="0"/>
          <c:order val="0"/>
          <c:tx>
            <c:strRef>
              <c:f>Graph!$B$51:$B$52</c:f>
              <c:strCache>
                <c:ptCount val="1"/>
                <c:pt idx="0">
                  <c:v>8/21/2014</c:v>
                </c:pt>
              </c:strCache>
            </c:strRef>
          </c:tx>
          <c:spPr>
            <a:solidFill>
              <a:schemeClr val="accent1"/>
            </a:solidFill>
            <a:ln>
              <a:noFill/>
            </a:ln>
            <a:effectLst/>
          </c:spPr>
          <c:invertIfNegative val="0"/>
          <c:cat>
            <c:strRef>
              <c:f>Graph!$A$53:$A$60</c:f>
              <c:strCache>
                <c:ptCount val="8"/>
                <c:pt idx="0">
                  <c:v>Establish Leadership Team </c:v>
                </c:pt>
                <c:pt idx="1">
                  <c:v>Staff Readiness and Buy-In </c:v>
                </c:pt>
                <c:pt idx="2">
                  <c:v>Family Engagement </c:v>
                </c:pt>
                <c:pt idx="3">
                  <c:v>Program-Wide Action Plan </c:v>
                </c:pt>
                <c:pt idx="4">
                  <c:v>All Classrooms Demonstrate Implementation of Evidence-Based Practices  </c:v>
                </c:pt>
                <c:pt idx="5">
                  <c:v>Procedures For Responding To Individual Children </c:v>
                </c:pt>
                <c:pt idx="6">
                  <c:v>Staff Capacity-Building and Support </c:v>
                </c:pt>
                <c:pt idx="7">
                  <c:v>Monitoring Implementation and Outcomes </c:v>
                </c:pt>
              </c:strCache>
            </c:strRef>
          </c:cat>
          <c:val>
            <c:numRef>
              <c:f>Graph!$B$53:$B$60</c:f>
              <c:numCache>
                <c:formatCode>General</c:formatCode>
                <c:ptCount val="8"/>
                <c:pt idx="0">
                  <c:v>1</c:v>
                </c:pt>
                <c:pt idx="1">
                  <c:v>0.33333333333333331</c:v>
                </c:pt>
                <c:pt idx="2">
                  <c:v>0.66666666666666663</c:v>
                </c:pt>
                <c:pt idx="3">
                  <c:v>0.33333333333333331</c:v>
                </c:pt>
                <c:pt idx="4">
                  <c:v>1</c:v>
                </c:pt>
                <c:pt idx="5">
                  <c:v>1</c:v>
                </c:pt>
                <c:pt idx="6">
                  <c:v>0.5</c:v>
                </c:pt>
                <c:pt idx="7">
                  <c:v>1.2</c:v>
                </c:pt>
              </c:numCache>
            </c:numRef>
          </c:val>
        </c:ser>
        <c:ser>
          <c:idx val="1"/>
          <c:order val="1"/>
          <c:tx>
            <c:strRef>
              <c:f>Graph!$C$51:$C$52</c:f>
              <c:strCache>
                <c:ptCount val="1"/>
                <c:pt idx="0">
                  <c:v>5/1/2015</c:v>
                </c:pt>
              </c:strCache>
            </c:strRef>
          </c:tx>
          <c:spPr>
            <a:solidFill>
              <a:schemeClr val="accent2"/>
            </a:solidFill>
            <a:ln>
              <a:noFill/>
            </a:ln>
            <a:effectLst/>
          </c:spPr>
          <c:invertIfNegative val="0"/>
          <c:cat>
            <c:strRef>
              <c:f>Graph!$A$53:$A$60</c:f>
              <c:strCache>
                <c:ptCount val="8"/>
                <c:pt idx="0">
                  <c:v>Establish Leadership Team </c:v>
                </c:pt>
                <c:pt idx="1">
                  <c:v>Staff Readiness and Buy-In </c:v>
                </c:pt>
                <c:pt idx="2">
                  <c:v>Family Engagement </c:v>
                </c:pt>
                <c:pt idx="3">
                  <c:v>Program-Wide Action Plan </c:v>
                </c:pt>
                <c:pt idx="4">
                  <c:v>All Classrooms Demonstrate Implementation of Evidence-Based Practices  </c:v>
                </c:pt>
                <c:pt idx="5">
                  <c:v>Procedures For Responding To Individual Children </c:v>
                </c:pt>
                <c:pt idx="6">
                  <c:v>Staff Capacity-Building and Support </c:v>
                </c:pt>
                <c:pt idx="7">
                  <c:v>Monitoring Implementation and Outcomes </c:v>
                </c:pt>
              </c:strCache>
            </c:strRef>
          </c:cat>
          <c:val>
            <c:numRef>
              <c:f>Graph!$C$53:$C$60</c:f>
              <c:numCache>
                <c:formatCode>General</c:formatCode>
                <c:ptCount val="8"/>
                <c:pt idx="0">
                  <c:v>1.8333333333333333</c:v>
                </c:pt>
                <c:pt idx="1">
                  <c:v>1</c:v>
                </c:pt>
                <c:pt idx="2">
                  <c:v>1</c:v>
                </c:pt>
                <c:pt idx="3">
                  <c:v>1.3333333333333333</c:v>
                </c:pt>
                <c:pt idx="4">
                  <c:v>1.8</c:v>
                </c:pt>
                <c:pt idx="5">
                  <c:v>2</c:v>
                </c:pt>
                <c:pt idx="6">
                  <c:v>1.5</c:v>
                </c:pt>
                <c:pt idx="7">
                  <c:v>2</c:v>
                </c:pt>
              </c:numCache>
            </c:numRef>
          </c:val>
        </c:ser>
        <c:ser>
          <c:idx val="2"/>
          <c:order val="2"/>
          <c:tx>
            <c:strRef>
              <c:f>Graph!$D$51:$D$52</c:f>
              <c:strCache>
                <c:ptCount val="1"/>
                <c:pt idx="0">
                  <c:v>10/15/2015</c:v>
                </c:pt>
              </c:strCache>
            </c:strRef>
          </c:tx>
          <c:spPr>
            <a:solidFill>
              <a:schemeClr val="accent3"/>
            </a:solidFill>
            <a:ln>
              <a:noFill/>
            </a:ln>
            <a:effectLst/>
          </c:spPr>
          <c:invertIfNegative val="0"/>
          <c:cat>
            <c:strRef>
              <c:f>Graph!$A$53:$A$60</c:f>
              <c:strCache>
                <c:ptCount val="8"/>
                <c:pt idx="0">
                  <c:v>Establish Leadership Team </c:v>
                </c:pt>
                <c:pt idx="1">
                  <c:v>Staff Readiness and Buy-In </c:v>
                </c:pt>
                <c:pt idx="2">
                  <c:v>Family Engagement </c:v>
                </c:pt>
                <c:pt idx="3">
                  <c:v>Program-Wide Action Plan </c:v>
                </c:pt>
                <c:pt idx="4">
                  <c:v>All Classrooms Demonstrate Implementation of Evidence-Based Practices  </c:v>
                </c:pt>
                <c:pt idx="5">
                  <c:v>Procedures For Responding To Individual Children </c:v>
                </c:pt>
                <c:pt idx="6">
                  <c:v>Staff Capacity-Building and Support </c:v>
                </c:pt>
                <c:pt idx="7">
                  <c:v>Monitoring Implementation and Outcomes </c:v>
                </c:pt>
              </c:strCache>
            </c:strRef>
          </c:cat>
          <c:val>
            <c:numRef>
              <c:f>Graph!$D$53:$D$60</c:f>
              <c:numCache>
                <c:formatCode>General</c:formatCode>
                <c:ptCount val="8"/>
                <c:pt idx="0">
                  <c:v>1.8333333333333333</c:v>
                </c:pt>
                <c:pt idx="1">
                  <c:v>1.6666666666666667</c:v>
                </c:pt>
                <c:pt idx="2">
                  <c:v>1</c:v>
                </c:pt>
                <c:pt idx="3">
                  <c:v>1.3333333333333333</c:v>
                </c:pt>
                <c:pt idx="4">
                  <c:v>1</c:v>
                </c:pt>
                <c:pt idx="5">
                  <c:v>1.6666666666666667</c:v>
                </c:pt>
                <c:pt idx="6">
                  <c:v>2</c:v>
                </c:pt>
                <c:pt idx="7">
                  <c:v>2</c:v>
                </c:pt>
              </c:numCache>
            </c:numRef>
          </c:val>
        </c:ser>
        <c:ser>
          <c:idx val="3"/>
          <c:order val="3"/>
          <c:tx>
            <c:strRef>
              <c:f>Graph!$E$51:$E$52</c:f>
              <c:strCache>
                <c:ptCount val="1"/>
                <c:pt idx="0">
                  <c:v>4/15/2016</c:v>
                </c:pt>
              </c:strCache>
            </c:strRef>
          </c:tx>
          <c:spPr>
            <a:solidFill>
              <a:schemeClr val="accent4"/>
            </a:solidFill>
            <a:ln>
              <a:noFill/>
            </a:ln>
            <a:effectLst/>
          </c:spPr>
          <c:invertIfNegative val="0"/>
          <c:cat>
            <c:strRef>
              <c:f>Graph!$A$53:$A$60</c:f>
              <c:strCache>
                <c:ptCount val="8"/>
                <c:pt idx="0">
                  <c:v>Establish Leadership Team </c:v>
                </c:pt>
                <c:pt idx="1">
                  <c:v>Staff Readiness and Buy-In </c:v>
                </c:pt>
                <c:pt idx="2">
                  <c:v>Family Engagement </c:v>
                </c:pt>
                <c:pt idx="3">
                  <c:v>Program-Wide Action Plan </c:v>
                </c:pt>
                <c:pt idx="4">
                  <c:v>All Classrooms Demonstrate Implementation of Evidence-Based Practices  </c:v>
                </c:pt>
                <c:pt idx="5">
                  <c:v>Procedures For Responding To Individual Children </c:v>
                </c:pt>
                <c:pt idx="6">
                  <c:v>Staff Capacity-Building and Support </c:v>
                </c:pt>
                <c:pt idx="7">
                  <c:v>Monitoring Implementation and Outcomes </c:v>
                </c:pt>
              </c:strCache>
            </c:strRef>
          </c:cat>
          <c:val>
            <c:numRef>
              <c:f>Graph!$E$53:$E$60</c:f>
              <c:numCache>
                <c:formatCode>General</c:formatCode>
                <c:ptCount val="8"/>
                <c:pt idx="0">
                  <c:v>2</c:v>
                </c:pt>
                <c:pt idx="1">
                  <c:v>2</c:v>
                </c:pt>
                <c:pt idx="2">
                  <c:v>0.66666666666666663</c:v>
                </c:pt>
                <c:pt idx="3">
                  <c:v>2</c:v>
                </c:pt>
                <c:pt idx="4">
                  <c:v>1.8</c:v>
                </c:pt>
                <c:pt idx="5">
                  <c:v>2</c:v>
                </c:pt>
                <c:pt idx="6">
                  <c:v>2</c:v>
                </c:pt>
                <c:pt idx="7">
                  <c:v>2</c:v>
                </c:pt>
              </c:numCache>
            </c:numRef>
          </c:val>
        </c:ser>
        <c:dLbls>
          <c:showLegendKey val="0"/>
          <c:showVal val="0"/>
          <c:showCatName val="0"/>
          <c:showSerName val="0"/>
          <c:showPercent val="0"/>
          <c:showBubbleSize val="0"/>
        </c:dLbls>
        <c:gapWidth val="219"/>
        <c:overlap val="-27"/>
        <c:axId val="455877600"/>
        <c:axId val="455878384"/>
      </c:barChart>
      <c:catAx>
        <c:axId val="45587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78384"/>
        <c:crosses val="autoZero"/>
        <c:auto val="1"/>
        <c:lblAlgn val="ctr"/>
        <c:lblOffset val="100"/>
        <c:noMultiLvlLbl val="0"/>
      </c:catAx>
      <c:valAx>
        <c:axId val="455878384"/>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 place</a:t>
                </a:r>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r>
                  <a:rPr lang="en-US"/>
                  <a:t>Partially</a:t>
                </a:r>
              </a:p>
              <a:p>
                <a:pPr>
                  <a:defRPr/>
                </a:pPr>
                <a:r>
                  <a:rPr lang="en-US"/>
                  <a:t>in</a:t>
                </a:r>
                <a:r>
                  <a:rPr lang="en-US" baseline="0"/>
                  <a:t> place</a:t>
                </a:r>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r>
                  <a:rPr lang="en-US" baseline="0"/>
                  <a:t>Not in</a:t>
                </a:r>
              </a:p>
              <a:p>
                <a:pPr>
                  <a:defRPr/>
                </a:pPr>
                <a:r>
                  <a:rPr lang="en-US" baseline="0"/>
                  <a:t>place</a:t>
                </a:r>
                <a:endParaRPr lang="en-US"/>
              </a:p>
            </c:rich>
          </c:tx>
          <c:layout>
            <c:manualLayout>
              <c:xMode val="edge"/>
              <c:yMode val="edge"/>
              <c:x val="1.2600229095074456E-2"/>
              <c:y val="9.456828885400314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77600"/>
        <c:crosses val="autoZero"/>
        <c:crossBetween val="between"/>
        <c:maj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1733548</xdr:colOff>
      <xdr:row>0</xdr:row>
      <xdr:rowOff>57150</xdr:rowOff>
    </xdr:from>
    <xdr:to>
      <xdr:col>9</xdr:col>
      <xdr:colOff>447675</xdr:colOff>
      <xdr:row>18</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76198</xdr:colOff>
      <xdr:row>5</xdr:row>
      <xdr:rowOff>9524</xdr:rowOff>
    </xdr:from>
    <xdr:to>
      <xdr:col>11</xdr:col>
      <xdr:colOff>561975</xdr:colOff>
      <xdr:row>37</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133350</xdr:colOff>
      <xdr:row>5</xdr:row>
      <xdr:rowOff>9525</xdr:rowOff>
    </xdr:from>
    <xdr:to>
      <xdr:col>15</xdr:col>
      <xdr:colOff>133350</xdr:colOff>
      <xdr:row>18</xdr:row>
      <xdr:rowOff>57150</xdr:rowOff>
    </xdr:to>
    <mc:AlternateContent xmlns:mc="http://schemas.openxmlformats.org/markup-compatibility/2006" xmlns:a14="http://schemas.microsoft.com/office/drawing/2010/main">
      <mc:Choice Requires="a14">
        <xdr:graphicFrame macro="">
          <xdr:nvGraphicFramePr>
            <xdr:cNvPr id="4" name="Date"/>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11953875" y="9620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eguilla, Myrna" refreshedDate="42919.56969074074" createdVersion="5" refreshedVersion="5" minRefreshableVersion="3" recordCount="6">
  <cacheSource type="worksheet">
    <worksheetSource ref="A39:L45" sheet="Graph"/>
  </cacheSource>
  <cacheFields count="12">
    <cacheField name="Date" numFmtId="14">
      <sharedItems containsDate="1" containsMixedTypes="1" minDate="2014-08-21T00:00:00" maxDate="2016-04-16T00:00:00" count="6">
        <d v="2014-08-21T00:00:00"/>
        <d v="2015-05-01T00:00:00"/>
        <d v="2015-10-15T00:00:00"/>
        <d v="2016-04-15T00:00:00"/>
        <s v="Date 5"/>
        <s v="Date 6"/>
      </sharedItems>
    </cacheField>
    <cacheField name="Establish Leadership Team" numFmtId="2">
      <sharedItems containsMixedTypes="1" containsNumber="1" minValue="1" maxValue="2" count="4">
        <n v="1"/>
        <n v="1.8333333333333333"/>
        <n v="2"/>
        <s v=""/>
      </sharedItems>
    </cacheField>
    <cacheField name="Staff Readiness and Buy-In" numFmtId="2">
      <sharedItems containsMixedTypes="1" containsNumber="1" minValue="0.33333333333333331" maxValue="2" count="5">
        <n v="0.33333333333333331"/>
        <n v="1"/>
        <n v="1.6666666666666667"/>
        <n v="2"/>
        <s v=""/>
      </sharedItems>
    </cacheField>
    <cacheField name="Family Engagement" numFmtId="2">
      <sharedItems containsMixedTypes="1" containsNumber="1" minValue="0.66666666666666663" maxValue="1" count="3">
        <n v="0.66666666666666663"/>
        <n v="1"/>
        <s v=""/>
      </sharedItems>
    </cacheField>
    <cacheField name="Program-Wide Action Plan" numFmtId="2">
      <sharedItems containsMixedTypes="1" containsNumber="1" minValue="0.33333333333333331" maxValue="2" count="4">
        <n v="0.33333333333333331"/>
        <n v="1.3333333333333333"/>
        <n v="2"/>
        <s v=""/>
      </sharedItems>
    </cacheField>
    <cacheField name="All Classrooms Demonstrate Implementation of Evidence-Based Practices " numFmtId="2">
      <sharedItems containsMixedTypes="1" containsNumber="1" minValue="1" maxValue="1.8" count="3">
        <n v="1"/>
        <n v="1.8"/>
        <s v=""/>
      </sharedItems>
    </cacheField>
    <cacheField name="Procedures For Responding To Individual Children" numFmtId="2">
      <sharedItems containsMixedTypes="1" containsNumber="1" minValue="1" maxValue="2" count="4">
        <n v="1"/>
        <n v="2"/>
        <n v="1.6666666666666667"/>
        <s v=""/>
      </sharedItems>
    </cacheField>
    <cacheField name="Staff Capacity-Building and Support" numFmtId="2">
      <sharedItems containsMixedTypes="1" containsNumber="1" minValue="0.5" maxValue="2" count="4">
        <n v="0.5"/>
        <n v="1.5"/>
        <n v="2"/>
        <s v=""/>
      </sharedItems>
    </cacheField>
    <cacheField name="Monitoring Implementation and Outcomes" numFmtId="2">
      <sharedItems containsMixedTypes="1" containsNumber="1" minValue="1.2" maxValue="2" count="3">
        <n v="1.2"/>
        <n v="2"/>
        <s v=""/>
      </sharedItems>
    </cacheField>
    <cacheField name="Not in Place" numFmtId="0">
      <sharedItems containsSemiMixedTypes="0" containsString="0" containsNumber="1" containsInteger="1" minValue="0" maxValue="12"/>
    </cacheField>
    <cacheField name="Partially in Place" numFmtId="0">
      <sharedItems containsSemiMixedTypes="0" containsString="0" containsNumber="1" containsInteger="1" minValue="0" maxValue="14"/>
    </cacheField>
    <cacheField name="In Place" numFmtId="0">
      <sharedItems containsSemiMixedTypes="0" containsString="0" containsNumber="1" containsInteger="1" minValue="0" maxValue="29"/>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
  <r>
    <x v="0"/>
    <x v="0"/>
    <x v="0"/>
    <x v="0"/>
    <x v="0"/>
    <x v="0"/>
    <x v="0"/>
    <x v="0"/>
    <x v="0"/>
    <n v="12"/>
    <n v="14"/>
    <n v="6"/>
  </r>
  <r>
    <x v="1"/>
    <x v="1"/>
    <x v="1"/>
    <x v="1"/>
    <x v="1"/>
    <x v="1"/>
    <x v="1"/>
    <x v="1"/>
    <x v="1"/>
    <n v="2"/>
    <n v="8"/>
    <n v="22"/>
  </r>
  <r>
    <x v="2"/>
    <x v="1"/>
    <x v="2"/>
    <x v="1"/>
    <x v="1"/>
    <x v="0"/>
    <x v="2"/>
    <x v="2"/>
    <x v="1"/>
    <n v="1"/>
    <n v="11"/>
    <n v="20"/>
  </r>
  <r>
    <x v="3"/>
    <x v="2"/>
    <x v="3"/>
    <x v="0"/>
    <x v="2"/>
    <x v="1"/>
    <x v="1"/>
    <x v="2"/>
    <x v="1"/>
    <n v="2"/>
    <n v="1"/>
    <n v="29"/>
  </r>
  <r>
    <x v="4"/>
    <x v="3"/>
    <x v="4"/>
    <x v="2"/>
    <x v="3"/>
    <x v="2"/>
    <x v="3"/>
    <x v="3"/>
    <x v="2"/>
    <n v="0"/>
    <n v="0"/>
    <n v="0"/>
  </r>
  <r>
    <x v="5"/>
    <x v="3"/>
    <x v="4"/>
    <x v="2"/>
    <x v="3"/>
    <x v="2"/>
    <x v="3"/>
    <x v="3"/>
    <x v="2"/>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dataOnRows="1" applyNumberFormats="0" applyBorderFormats="0" applyFontFormats="0" applyPatternFormats="0" applyAlignmentFormats="0" applyWidthHeightFormats="1" dataCaption="Values" updatedVersion="5" minRefreshableVersion="3" useAutoFormatting="1" rowGrandTotals="0" colGrandTotals="0" itemPrintTitles="1" createdVersion="5" indent="0" outline="1" outlineData="1" multipleFieldFilters="0" chartFormat="2">
  <location ref="A51:E60" firstHeaderRow="1" firstDataRow="2" firstDataCol="1"/>
  <pivotFields count="12">
    <pivotField axis="axisCol" showAll="0">
      <items count="7">
        <item h="1" x="4"/>
        <item h="1" x="5"/>
        <item x="0"/>
        <item x="1"/>
        <item x="2"/>
        <item x="3"/>
        <item t="default"/>
      </items>
    </pivotField>
    <pivotField dataField="1" showAll="0">
      <items count="5">
        <item x="0"/>
        <item x="1"/>
        <item x="2"/>
        <item x="3"/>
        <item t="default"/>
      </items>
    </pivotField>
    <pivotField dataField="1" showAll="0">
      <items count="6">
        <item x="0"/>
        <item x="1"/>
        <item x="2"/>
        <item x="3"/>
        <item x="4"/>
        <item t="default"/>
      </items>
    </pivotField>
    <pivotField dataField="1" showAll="0">
      <items count="4">
        <item x="0"/>
        <item x="1"/>
        <item x="2"/>
        <item t="default"/>
      </items>
    </pivotField>
    <pivotField dataField="1" showAll="0">
      <items count="5">
        <item x="0"/>
        <item x="1"/>
        <item x="2"/>
        <item x="3"/>
        <item t="default"/>
      </items>
    </pivotField>
    <pivotField dataField="1" showAll="0">
      <items count="4">
        <item x="0"/>
        <item x="1"/>
        <item x="2"/>
        <item t="default"/>
      </items>
    </pivotField>
    <pivotField dataField="1" showAll="0">
      <items count="5">
        <item x="0"/>
        <item x="2"/>
        <item x="1"/>
        <item x="3"/>
        <item t="default"/>
      </items>
    </pivotField>
    <pivotField dataField="1" showAll="0">
      <items count="5">
        <item x="0"/>
        <item x="1"/>
        <item x="2"/>
        <item x="3"/>
        <item t="default"/>
      </items>
    </pivotField>
    <pivotField dataField="1" showAll="0">
      <items count="4">
        <item x="0"/>
        <item x="1"/>
        <item x="2"/>
        <item t="default"/>
      </items>
    </pivotField>
    <pivotField showAll="0"/>
    <pivotField showAll="0"/>
    <pivotField showAll="0"/>
  </pivotFields>
  <rowFields count="1">
    <field x="-2"/>
  </rowFields>
  <rowItems count="8">
    <i>
      <x/>
    </i>
    <i i="1">
      <x v="1"/>
    </i>
    <i i="2">
      <x v="2"/>
    </i>
    <i i="3">
      <x v="3"/>
    </i>
    <i i="4">
      <x v="4"/>
    </i>
    <i i="5">
      <x v="5"/>
    </i>
    <i i="6">
      <x v="6"/>
    </i>
    <i i="7">
      <x v="7"/>
    </i>
  </rowItems>
  <colFields count="1">
    <field x="0"/>
  </colFields>
  <colItems count="4">
    <i>
      <x v="2"/>
    </i>
    <i>
      <x v="3"/>
    </i>
    <i>
      <x v="4"/>
    </i>
    <i>
      <x v="5"/>
    </i>
  </colItems>
  <dataFields count="8">
    <dataField name="Establish Leadership Team " fld="1" subtotal="average" baseField="0" baseItem="0"/>
    <dataField name="Staff Readiness and Buy-In " fld="2" subtotal="average" baseField="0" baseItem="0"/>
    <dataField name="Family Engagement " fld="3" subtotal="average" baseField="0" baseItem="0"/>
    <dataField name="Program-Wide Action Plan " fld="4" subtotal="average" baseField="0" baseItem="0"/>
    <dataField name="All Classrooms Demonstrate Implementation of Evidence-Based Practices  " fld="5" subtotal="average" baseField="0" baseItem="0"/>
    <dataField name="Procedures For Responding To Individual Children " fld="6" subtotal="average" baseField="0" baseItem="0"/>
    <dataField name="Staff Capacity-Building and Support " fld="7" subtotal="average" baseField="0" baseItem="0"/>
    <dataField name="Monitoring Implementation and Outcomes " fld="8" subtotal="average" baseField="0" baseItem="0"/>
  </dataFields>
  <chartFormats count="8">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ate" sourceName="Date">
  <pivotTables>
    <pivotTable tabId="2" name="PivotTable1"/>
  </pivotTables>
  <data>
    <tabular pivotCacheId="1">
      <items count="6">
        <i x="4"/>
        <i x="5"/>
        <i x="0" s="1"/>
        <i x="1"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ate" cache="Slicer_Date" caption="Dat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89"/>
  <sheetViews>
    <sheetView showGridLines="0" showRowColHeaders="0" tabSelected="1" workbookViewId="0">
      <selection activeCell="B37" sqref="B37"/>
    </sheetView>
  </sheetViews>
  <sheetFormatPr defaultRowHeight="15" x14ac:dyDescent="0.25"/>
  <cols>
    <col min="2" max="2" width="71.28515625" bestFit="1" customWidth="1"/>
    <col min="3" max="3" width="9.7109375" bestFit="1" customWidth="1"/>
    <col min="4" max="4" width="11" bestFit="1" customWidth="1"/>
    <col min="5" max="5" width="10.7109375" bestFit="1" customWidth="1"/>
    <col min="6" max="6" width="9.7109375" bestFit="1" customWidth="1"/>
    <col min="7" max="7" width="7.7109375" customWidth="1"/>
    <col min="8" max="8" width="7.7109375" bestFit="1" customWidth="1"/>
    <col min="10" max="10" width="9.140625" customWidth="1"/>
  </cols>
  <sheetData>
    <row r="7" spans="2:8" ht="15.75" x14ac:dyDescent="0.25">
      <c r="B7" s="26"/>
      <c r="C7" s="47"/>
      <c r="D7" s="47"/>
      <c r="E7" s="47"/>
      <c r="F7" s="47"/>
      <c r="G7" s="47"/>
      <c r="H7" s="47"/>
    </row>
    <row r="8" spans="2:8" ht="15.75" x14ac:dyDescent="0.25">
      <c r="B8" s="26"/>
      <c r="C8" s="47"/>
      <c r="D8" s="47"/>
      <c r="E8" s="47"/>
      <c r="F8" s="47"/>
      <c r="G8" s="47"/>
      <c r="H8" s="47"/>
    </row>
    <row r="9" spans="2:8" ht="15.75" x14ac:dyDescent="0.25">
      <c r="B9" s="26"/>
      <c r="C9" s="47"/>
      <c r="D9" s="47"/>
      <c r="E9" s="47"/>
      <c r="F9" s="47"/>
      <c r="G9" s="47"/>
      <c r="H9" s="47"/>
    </row>
    <row r="10" spans="2:8" ht="15.75" x14ac:dyDescent="0.25">
      <c r="B10" s="26"/>
      <c r="C10" s="47"/>
      <c r="D10" s="47"/>
      <c r="E10" s="47"/>
      <c r="F10" s="47"/>
      <c r="G10" s="47"/>
      <c r="H10" s="47"/>
    </row>
    <row r="11" spans="2:8" ht="15.75" x14ac:dyDescent="0.25">
      <c r="B11" s="26"/>
      <c r="C11" s="47"/>
      <c r="D11" s="47"/>
      <c r="E11" s="47"/>
      <c r="F11" s="47"/>
      <c r="G11" s="47"/>
      <c r="H11" s="47"/>
    </row>
    <row r="12" spans="2:8" ht="15.75" x14ac:dyDescent="0.25">
      <c r="B12" s="26"/>
      <c r="C12" s="47"/>
      <c r="D12" s="47"/>
      <c r="E12" s="47"/>
      <c r="F12" s="47"/>
      <c r="G12" s="47"/>
      <c r="H12" s="47"/>
    </row>
    <row r="13" spans="2:8" ht="15.75" x14ac:dyDescent="0.25">
      <c r="B13" s="26"/>
      <c r="C13" s="47"/>
      <c r="D13" s="47"/>
      <c r="E13" s="47"/>
      <c r="F13" s="47"/>
      <c r="G13" s="47"/>
      <c r="H13" s="47"/>
    </row>
    <row r="14" spans="2:8" ht="15.75" x14ac:dyDescent="0.25">
      <c r="B14" s="26"/>
      <c r="C14" s="47"/>
      <c r="D14" s="47"/>
      <c r="E14" s="47"/>
      <c r="F14" s="47"/>
      <c r="G14" s="47"/>
      <c r="H14" s="47"/>
    </row>
    <row r="15" spans="2:8" x14ac:dyDescent="0.25">
      <c r="C15" s="47"/>
      <c r="D15" s="47"/>
      <c r="E15" s="47"/>
      <c r="F15" s="47"/>
      <c r="G15" s="47"/>
      <c r="H15" s="47"/>
    </row>
    <row r="16" spans="2:8" x14ac:dyDescent="0.25">
      <c r="C16" s="47"/>
      <c r="D16" s="47"/>
      <c r="E16" s="47"/>
      <c r="F16" s="47"/>
      <c r="G16" s="47"/>
      <c r="H16" s="47"/>
    </row>
    <row r="17" spans="2:13" x14ac:dyDescent="0.25">
      <c r="C17" s="47"/>
      <c r="D17" s="47"/>
      <c r="E17" s="47"/>
      <c r="F17" s="47"/>
      <c r="G17" s="47"/>
      <c r="H17" s="47"/>
    </row>
    <row r="18" spans="2:13" ht="15.75" x14ac:dyDescent="0.25">
      <c r="B18" s="26"/>
      <c r="C18" s="47"/>
      <c r="D18" s="47"/>
      <c r="E18" s="47"/>
      <c r="F18" s="47"/>
      <c r="G18" s="47"/>
      <c r="H18" s="47"/>
    </row>
    <row r="19" spans="2:13" ht="15.75" x14ac:dyDescent="0.25">
      <c r="B19" s="26"/>
      <c r="C19" s="47"/>
      <c r="D19" s="47"/>
      <c r="E19" s="47"/>
      <c r="F19" s="47"/>
      <c r="G19" s="47"/>
      <c r="H19" s="47"/>
    </row>
    <row r="20" spans="2:13" x14ac:dyDescent="0.25">
      <c r="B20" s="33"/>
      <c r="C20" s="49">
        <f>Data!D9</f>
        <v>41872</v>
      </c>
      <c r="D20" s="49">
        <f>Data!E9</f>
        <v>42125</v>
      </c>
      <c r="E20" s="49">
        <f>Data!F9</f>
        <v>42292</v>
      </c>
      <c r="F20" s="49">
        <f>Data!G9</f>
        <v>42475</v>
      </c>
      <c r="G20" s="33" t="str">
        <f>Data!H9</f>
        <v>Date 5</v>
      </c>
      <c r="H20" s="33" t="str">
        <f>Data!I9</f>
        <v>Date 6</v>
      </c>
    </row>
    <row r="21" spans="2:13" ht="15.75" x14ac:dyDescent="0.25">
      <c r="B21" s="26" t="s">
        <v>21</v>
      </c>
      <c r="C21" s="37">
        <f>IF(ISERROR(Graph!J40/32),"",Graph!J40/32)</f>
        <v>0.375</v>
      </c>
      <c r="D21" s="37">
        <f>IF(ISERROR(Graph!J41/32),"",Graph!J41/32)</f>
        <v>6.25E-2</v>
      </c>
      <c r="E21" s="37">
        <f>IF(ISERROR(Graph!J42/32),"",Graph!J42/32)</f>
        <v>3.125E-2</v>
      </c>
      <c r="F21" s="37">
        <f>IF(ISERROR(Graph!J43/32),"",Graph!J43/32)</f>
        <v>6.25E-2</v>
      </c>
      <c r="G21" s="37">
        <f>IF(ISERROR(Graph!J44/32),"",Graph!J44/32)</f>
        <v>0</v>
      </c>
      <c r="H21" s="37">
        <f>IF(ISERROR(Graph!J45/32),"",Graph!J45/32)</f>
        <v>0</v>
      </c>
    </row>
    <row r="22" spans="2:13" ht="15.75" x14ac:dyDescent="0.25">
      <c r="B22" s="26" t="s">
        <v>23</v>
      </c>
      <c r="C22" s="37">
        <f>IF(ISERROR(Graph!K40/32),"",Graph!K40/32)</f>
        <v>0.4375</v>
      </c>
      <c r="D22" s="37">
        <f>IF(ISERROR(Graph!K41/32),"",Graph!K41/32)</f>
        <v>0.25</v>
      </c>
      <c r="E22" s="37">
        <f>IF(ISERROR(Graph!K42/32),"",Graph!K42/32)</f>
        <v>0.34375</v>
      </c>
      <c r="F22" s="37">
        <f>IF(ISERROR(Graph!K43/32),"",Graph!K43/32)</f>
        <v>3.125E-2</v>
      </c>
      <c r="G22" s="37">
        <f>IF(ISERROR(Graph!K44/32),"",Graph!K44/32)</f>
        <v>0</v>
      </c>
      <c r="H22" s="37">
        <f>IF(ISERROR(Graph!K45/32),"",Graph!K45/32)</f>
        <v>0</v>
      </c>
    </row>
    <row r="23" spans="2:13" ht="15.75" x14ac:dyDescent="0.25">
      <c r="B23" s="31" t="s">
        <v>22</v>
      </c>
      <c r="C23" s="38">
        <f>IF(ISERROR(Graph!L40/32),"",Graph!L40/32)</f>
        <v>0.1875</v>
      </c>
      <c r="D23" s="38">
        <f>IF(ISERROR(Graph!L41/32),"",Graph!L41/32)</f>
        <v>0.6875</v>
      </c>
      <c r="E23" s="38">
        <f>IF(ISERROR(Graph!L42/32),"",Graph!L42/32)</f>
        <v>0.625</v>
      </c>
      <c r="F23" s="38">
        <f>IF(ISERROR(Graph!L43/32),"",Graph!L43/32)</f>
        <v>0.90625</v>
      </c>
      <c r="G23" s="38">
        <f>IF(ISERROR(Graph!L44/32),"",Graph!L44/32)</f>
        <v>0</v>
      </c>
      <c r="H23" s="38">
        <f>IF(ISERROR(Graph!L45/32),"",Graph!L45/32)</f>
        <v>0</v>
      </c>
    </row>
    <row r="24" spans="2:13" ht="15.75" x14ac:dyDescent="0.25">
      <c r="B24" s="26"/>
    </row>
    <row r="25" spans="2:13" x14ac:dyDescent="0.25">
      <c r="C25" s="97" t="s">
        <v>61</v>
      </c>
      <c r="D25" s="97"/>
      <c r="E25" s="97"/>
    </row>
    <row r="26" spans="2:13" ht="31.5" x14ac:dyDescent="0.25">
      <c r="B26" s="43"/>
      <c r="C26" s="44" t="s">
        <v>16</v>
      </c>
      <c r="D26" s="45" t="s">
        <v>17</v>
      </c>
      <c r="E26" s="46" t="s">
        <v>18</v>
      </c>
      <c r="F26" s="39"/>
      <c r="G26" s="94" t="s">
        <v>62</v>
      </c>
      <c r="H26" s="95"/>
      <c r="I26" s="95"/>
      <c r="J26" s="95"/>
      <c r="K26" s="95"/>
      <c r="L26" s="96"/>
    </row>
    <row r="27" spans="2:13" x14ac:dyDescent="0.25">
      <c r="B27" s="11" t="s">
        <v>8</v>
      </c>
      <c r="C27" s="32">
        <f>COUNTIF(Data!D10:D15,0)</f>
        <v>3</v>
      </c>
      <c r="D27" s="32">
        <f>COUNTIF(Data!D10:D15,1)</f>
        <v>0</v>
      </c>
      <c r="E27" s="32">
        <f>COUNTIF(Data!D10:D15,2)</f>
        <v>3</v>
      </c>
      <c r="G27" s="66" t="str">
        <f>IF(Data!D10=0,Data!B10,"")</f>
        <v/>
      </c>
      <c r="H27" s="67" t="str">
        <f>IF(Data!D11=0,Data!B11,"")</f>
        <v/>
      </c>
      <c r="I27" s="67" t="str">
        <f>IF(Data!D12=0,Data!B12,"")</f>
        <v/>
      </c>
      <c r="J27" s="67">
        <f>IF(Data!D13=0,Data!B13,"")</f>
        <v>4</v>
      </c>
      <c r="K27" s="67">
        <f>IF(Data!D14=0,Data!B14,"")</f>
        <v>5</v>
      </c>
      <c r="L27" s="68">
        <f>IF(Data!D15=0,Data!B15,"")</f>
        <v>6</v>
      </c>
      <c r="M27" s="32"/>
    </row>
    <row r="28" spans="2:13" x14ac:dyDescent="0.25">
      <c r="B28" s="12" t="s">
        <v>9</v>
      </c>
      <c r="C28" s="32">
        <f>COUNTIF(Data!D16:D18,0)</f>
        <v>2</v>
      </c>
      <c r="D28" s="32">
        <f>COUNTIF(Data!D16:D18,1)</f>
        <v>1</v>
      </c>
      <c r="E28" s="32">
        <f>COUNTIF(Data!D16:D18,2)</f>
        <v>0</v>
      </c>
      <c r="G28" s="69" t="str">
        <f>IF(Data!D16=0,Data!B16,"")</f>
        <v/>
      </c>
      <c r="H28" s="70">
        <f>IF(Data!D17=0,Data!B17,"")</f>
        <v>8</v>
      </c>
      <c r="I28" s="70">
        <f>IF(Data!D18=0,Data!B18,"")</f>
        <v>9</v>
      </c>
      <c r="J28" s="92"/>
      <c r="K28" s="92"/>
      <c r="L28" s="93"/>
    </row>
    <row r="29" spans="2:13" x14ac:dyDescent="0.25">
      <c r="B29" s="12" t="s">
        <v>10</v>
      </c>
      <c r="C29" s="32">
        <f>COUNTIF(Data!D19:D21,0)</f>
        <v>1</v>
      </c>
      <c r="D29" s="32">
        <f>COUNTIF(Data!D19:D21,1)</f>
        <v>2</v>
      </c>
      <c r="E29" s="32">
        <f>COUNTIF(Data!D19:D21,2)</f>
        <v>0</v>
      </c>
      <c r="G29" s="69">
        <f>IF(Data!D19=0,Data!B19,"")</f>
        <v>10</v>
      </c>
      <c r="H29" s="70" t="str">
        <f>IF(Data!D20=0,Data!B20,"")</f>
        <v/>
      </c>
      <c r="I29" s="70" t="str">
        <f>IF(Data!D21=0,Data!B21,"")</f>
        <v/>
      </c>
      <c r="J29" s="92"/>
      <c r="K29" s="92"/>
      <c r="L29" s="93"/>
    </row>
    <row r="30" spans="2:13" x14ac:dyDescent="0.25">
      <c r="B30" s="12" t="s">
        <v>11</v>
      </c>
      <c r="C30" s="32">
        <f>COUNTIF(Data!D22:D24,0)</f>
        <v>2</v>
      </c>
      <c r="D30" s="32">
        <f>COUNTIF(Data!D22:D24,1)</f>
        <v>1</v>
      </c>
      <c r="E30" s="32">
        <f>COUNTIF(Data!D22:D24,2)</f>
        <v>0</v>
      </c>
      <c r="G30" s="69" t="str">
        <f>IF(Data!D22=0,Data!B22,"")</f>
        <v/>
      </c>
      <c r="H30" s="70">
        <f>IF(Data!D23=0,Data!B23,"")</f>
        <v>14</v>
      </c>
      <c r="I30" s="70">
        <f>IF(Data!D24=0,Data!B24,"")</f>
        <v>15</v>
      </c>
      <c r="J30" s="92"/>
      <c r="K30" s="92"/>
      <c r="L30" s="93"/>
    </row>
    <row r="31" spans="2:13" ht="15.75" x14ac:dyDescent="0.25">
      <c r="B31" s="13" t="s">
        <v>12</v>
      </c>
      <c r="C31" s="32">
        <f>COUNTIF(Data!D25:D29,0)</f>
        <v>0</v>
      </c>
      <c r="D31" s="32">
        <f>COUNTIF(Data!D25:D29,1)</f>
        <v>5</v>
      </c>
      <c r="E31" s="32">
        <f>COUNTIF(Data!D25:D29,2)</f>
        <v>0</v>
      </c>
      <c r="G31" s="69" t="str">
        <f>IF(Data!D25=0,Data!B25,"")</f>
        <v/>
      </c>
      <c r="H31" s="70" t="str">
        <f>IF(Data!D26=0,Data!B26,"")</f>
        <v/>
      </c>
      <c r="I31" s="70" t="str">
        <f>IF(Data!D27=0,Data!B27,"")</f>
        <v/>
      </c>
      <c r="J31" s="70" t="str">
        <f>IF(Data!D28=0,Data!B28,"")</f>
        <v/>
      </c>
      <c r="K31" s="70" t="str">
        <f>IF(Data!D29=0,Data!B29,"")</f>
        <v/>
      </c>
      <c r="L31" s="71"/>
    </row>
    <row r="32" spans="2:13" ht="15.75" x14ac:dyDescent="0.25">
      <c r="B32" s="13" t="s">
        <v>13</v>
      </c>
      <c r="C32" s="32">
        <f>COUNTIF(Data!D30:D32,0)</f>
        <v>0</v>
      </c>
      <c r="D32" s="32">
        <f>COUNTIF(Data!D30:D32,1)</f>
        <v>3</v>
      </c>
      <c r="E32" s="32">
        <f>COUNTIF(Data!D30:D32,2)</f>
        <v>0</v>
      </c>
      <c r="G32" s="69" t="str">
        <f>IF(Data!D30=0,Data!B30,"")</f>
        <v/>
      </c>
      <c r="H32" s="76" t="str">
        <f>IF(Data!D31=0,Data!B31,"")</f>
        <v/>
      </c>
      <c r="I32" s="76" t="str">
        <f>IF(Data!D32=0,Data!B32,"")</f>
        <v/>
      </c>
      <c r="J32" s="92"/>
      <c r="K32" s="92"/>
      <c r="L32" s="93"/>
    </row>
    <row r="33" spans="2:12" ht="15.75" x14ac:dyDescent="0.25">
      <c r="B33" s="13" t="s">
        <v>20</v>
      </c>
      <c r="C33" s="32">
        <f>COUNTIF(Data!D33:D36,0)</f>
        <v>2</v>
      </c>
      <c r="D33" s="32">
        <f>COUNTIF(Data!D33:D36,1)</f>
        <v>2</v>
      </c>
      <c r="E33" s="32">
        <f>COUNTIF(Data!D33:D36,2)</f>
        <v>0</v>
      </c>
      <c r="G33" s="77">
        <f>IF(Data!D33=0,Data!B33,"")</f>
        <v>24</v>
      </c>
      <c r="H33" s="70" t="str">
        <f>IF(Data!D34=0,Data!B34,"")</f>
        <v/>
      </c>
      <c r="I33" s="70" t="str">
        <f>IF(Data!D35=0,Data!B35,"")</f>
        <v/>
      </c>
      <c r="J33" s="70">
        <f>IF(Data!D36=0,Data!B36,"")</f>
        <v>27</v>
      </c>
      <c r="K33" s="92"/>
      <c r="L33" s="93"/>
    </row>
    <row r="34" spans="2:12" ht="15.75" x14ac:dyDescent="0.25">
      <c r="B34" s="35" t="s">
        <v>14</v>
      </c>
      <c r="C34" s="42">
        <f>COUNTIF(Data!D37:D41,0)</f>
        <v>2</v>
      </c>
      <c r="D34" s="42">
        <f>COUNTIF(Data!D37:D41,1)</f>
        <v>0</v>
      </c>
      <c r="E34" s="42">
        <f>COUNTIF(Data!D37:D41,2)</f>
        <v>3</v>
      </c>
      <c r="G34" s="72" t="str">
        <f>IF(Data!D37=0,Data!B37,"")</f>
        <v/>
      </c>
      <c r="H34" s="73">
        <f>IF(Data!D38=0,Data!B38,"")</f>
        <v>29</v>
      </c>
      <c r="I34" s="73">
        <f>IF(Data!D39=0,Data!B39,"")</f>
        <v>30</v>
      </c>
      <c r="J34" s="73" t="str">
        <f>IF(Data!D40=0,Data!B40,"")</f>
        <v/>
      </c>
      <c r="K34" s="73" t="str">
        <f>IF(Data!D41=0,Data!B41,"")</f>
        <v/>
      </c>
      <c r="L34" s="74"/>
    </row>
    <row r="36" spans="2:12" x14ac:dyDescent="0.25">
      <c r="C36" s="97" t="s">
        <v>61</v>
      </c>
      <c r="D36" s="97"/>
      <c r="E36" s="97"/>
    </row>
    <row r="37" spans="2:12" ht="31.5" x14ac:dyDescent="0.25">
      <c r="B37" s="43"/>
      <c r="C37" s="44" t="s">
        <v>16</v>
      </c>
      <c r="D37" s="45" t="s">
        <v>17</v>
      </c>
      <c r="E37" s="46" t="s">
        <v>18</v>
      </c>
      <c r="G37" s="94" t="s">
        <v>62</v>
      </c>
      <c r="H37" s="95"/>
      <c r="I37" s="95"/>
      <c r="J37" s="95"/>
      <c r="K37" s="95"/>
      <c r="L37" s="96"/>
    </row>
    <row r="38" spans="2:12" x14ac:dyDescent="0.25">
      <c r="B38" s="11" t="s">
        <v>8</v>
      </c>
      <c r="C38" s="32">
        <f>COUNTIF(Data!E10:E15,0)</f>
        <v>0</v>
      </c>
      <c r="D38" s="32">
        <f>COUNTIF(Data!E10:E15,1)</f>
        <v>1</v>
      </c>
      <c r="E38" s="32">
        <f>COUNTIF(Data!E10:E15,2)</f>
        <v>5</v>
      </c>
      <c r="G38" s="66" t="str">
        <f>IF(Data!E10=0,Data!B10,"")</f>
        <v/>
      </c>
      <c r="H38" s="67" t="str">
        <f>IF(Data!E11=0,Data!B11,"")</f>
        <v/>
      </c>
      <c r="I38" s="67" t="str">
        <f>IF(Data!E12=0,Data!B12,"")</f>
        <v/>
      </c>
      <c r="J38" s="67" t="str">
        <f>IF(Data!E13=0,Data!B13,"")</f>
        <v/>
      </c>
      <c r="K38" s="67" t="str">
        <f>IF(Data!E14=0,Data!B14,"")</f>
        <v/>
      </c>
      <c r="L38" s="68" t="str">
        <f>IF(Data!E15=0,Data!B15,"")</f>
        <v/>
      </c>
    </row>
    <row r="39" spans="2:12" x14ac:dyDescent="0.25">
      <c r="B39" s="12" t="s">
        <v>9</v>
      </c>
      <c r="C39" s="32">
        <f>COUNTIF(Data!E16:E18,0)</f>
        <v>0</v>
      </c>
      <c r="D39" s="32">
        <f>COUNTIF(Data!E16:E18,1)</f>
        <v>3</v>
      </c>
      <c r="E39" s="32">
        <f>COUNTIF(Data!E16:E18,2)</f>
        <v>0</v>
      </c>
      <c r="G39" s="69" t="str">
        <f>IF(Data!E16=0,Data!B16,"")</f>
        <v/>
      </c>
      <c r="H39" s="70" t="str">
        <f>IF(Data!E17=0,Data!B17,"")</f>
        <v/>
      </c>
      <c r="I39" s="70" t="str">
        <f>IF(Data!E18=0,Data!B18,"")</f>
        <v/>
      </c>
      <c r="J39" s="92"/>
      <c r="K39" s="92"/>
      <c r="L39" s="93"/>
    </row>
    <row r="40" spans="2:12" x14ac:dyDescent="0.25">
      <c r="B40" s="12" t="s">
        <v>10</v>
      </c>
      <c r="C40" s="32">
        <f>COUNTIF(Data!E19:E21,0)</f>
        <v>1</v>
      </c>
      <c r="D40" s="32">
        <f>COUNTIF(Data!E19:E21,1)</f>
        <v>1</v>
      </c>
      <c r="E40" s="32">
        <f>COUNTIF(Data!E19:E21,2)</f>
        <v>1</v>
      </c>
      <c r="G40" s="69">
        <f>IF(Data!E19=0,Data!B19,"")</f>
        <v>10</v>
      </c>
      <c r="H40" s="70" t="str">
        <f>IF(Data!E20=0,Data!B20,"")</f>
        <v/>
      </c>
      <c r="I40" s="70" t="str">
        <f>IF(Data!E21=0,Data!B21,"")</f>
        <v/>
      </c>
      <c r="J40" s="92"/>
      <c r="K40" s="92"/>
      <c r="L40" s="93"/>
    </row>
    <row r="41" spans="2:12" x14ac:dyDescent="0.25">
      <c r="B41" s="12" t="s">
        <v>11</v>
      </c>
      <c r="C41" s="32">
        <f>COUNTIF(Data!E22:E24,0)</f>
        <v>0</v>
      </c>
      <c r="D41" s="32">
        <f>COUNTIF(Data!E22:E24,1)</f>
        <v>2</v>
      </c>
      <c r="E41" s="32">
        <f>COUNTIF(Data!E22:E24,2)</f>
        <v>1</v>
      </c>
      <c r="G41" s="69" t="str">
        <f>IF(Data!E22=0,Data!B22,"")</f>
        <v/>
      </c>
      <c r="H41" s="70" t="str">
        <f>IF(Data!E23=0,Data!B23,"")</f>
        <v/>
      </c>
      <c r="I41" s="70" t="str">
        <f>IF(Data!E24=0,Data!B24,"")</f>
        <v/>
      </c>
      <c r="J41" s="92"/>
      <c r="K41" s="92"/>
      <c r="L41" s="93"/>
    </row>
    <row r="42" spans="2:12" ht="15.75" x14ac:dyDescent="0.25">
      <c r="B42" s="13" t="s">
        <v>12</v>
      </c>
      <c r="C42" s="32">
        <f>COUNTIF(Data!E25:E29,0)</f>
        <v>0</v>
      </c>
      <c r="D42" s="32">
        <f>COUNTIF(Data!E25:E29,1)</f>
        <v>1</v>
      </c>
      <c r="E42" s="32">
        <f>COUNTIF(Data!E25:E29,2)</f>
        <v>4</v>
      </c>
      <c r="G42" s="69" t="str">
        <f>IF(Data!E25=0,Data!B25,"")</f>
        <v/>
      </c>
      <c r="H42" s="70" t="str">
        <f>IF(Data!E26=0,Data!B26,"")</f>
        <v/>
      </c>
      <c r="I42" s="70" t="str">
        <f>IF(Data!E27=0,Data!B27,"")</f>
        <v/>
      </c>
      <c r="J42" s="70" t="str">
        <f>IF(Data!E28=0,Data!B28,"")</f>
        <v/>
      </c>
      <c r="K42" s="70" t="str">
        <f>IF(Data!E29=0,Data!B29,"")</f>
        <v/>
      </c>
      <c r="L42" s="75"/>
    </row>
    <row r="43" spans="2:12" ht="15.75" x14ac:dyDescent="0.25">
      <c r="B43" s="13" t="s">
        <v>13</v>
      </c>
      <c r="C43" s="32">
        <f>COUNTIF(Data!E30:E32,0)</f>
        <v>0</v>
      </c>
      <c r="D43" s="32">
        <f>COUNTIF(Data!E30:E32,1)</f>
        <v>0</v>
      </c>
      <c r="E43" s="32">
        <f>COUNTIF(Data!E30:E32,2)</f>
        <v>3</v>
      </c>
      <c r="G43" s="69" t="str">
        <f>IF(Data!E30=0,Data!B30,"")</f>
        <v/>
      </c>
      <c r="H43" s="70" t="str">
        <f>IF(Data!E31=0,Data!B31,"")</f>
        <v/>
      </c>
      <c r="I43" s="70" t="str">
        <f>IF(Data!E32=0,Data!B32,"")</f>
        <v/>
      </c>
      <c r="J43" s="92"/>
      <c r="K43" s="92"/>
      <c r="L43" s="93"/>
    </row>
    <row r="44" spans="2:12" ht="15.75" x14ac:dyDescent="0.25">
      <c r="B44" s="13" t="s">
        <v>20</v>
      </c>
      <c r="C44" s="32">
        <f>COUNTIF(Data!E33:E36,0)</f>
        <v>1</v>
      </c>
      <c r="D44" s="32">
        <f>COUNTIF(Data!E33:E36,1)</f>
        <v>0</v>
      </c>
      <c r="E44" s="32">
        <f>COUNTIF(Data!E33:E36,2)</f>
        <v>3</v>
      </c>
      <c r="G44" s="69" t="str">
        <f>IF(Data!E33=0,Data!B33,"")</f>
        <v/>
      </c>
      <c r="H44" s="70" t="str">
        <f>IF(Data!E34=0,Data!B34,"")</f>
        <v/>
      </c>
      <c r="I44" s="70" t="str">
        <f>IF(Data!E35=0,Data!B35,"")</f>
        <v/>
      </c>
      <c r="J44" s="70">
        <f>IF(Data!E36=0,Data!B36,"")</f>
        <v>27</v>
      </c>
      <c r="K44" s="92"/>
      <c r="L44" s="93"/>
    </row>
    <row r="45" spans="2:12" ht="15.75" x14ac:dyDescent="0.25">
      <c r="B45" s="35" t="s">
        <v>14</v>
      </c>
      <c r="C45" s="42">
        <f>COUNTIF(Data!E37:E41,0)</f>
        <v>0</v>
      </c>
      <c r="D45" s="42">
        <f>COUNTIF(Data!E37:E41,1)</f>
        <v>0</v>
      </c>
      <c r="E45" s="42">
        <f>COUNTIF(Data!E37:E41,2)</f>
        <v>5</v>
      </c>
      <c r="G45" s="72" t="str">
        <f>IF(Data!E37=0,Data!B37,"")</f>
        <v/>
      </c>
      <c r="H45" s="73" t="str">
        <f>IF(Data!E38=0,Data!B38,"")</f>
        <v/>
      </c>
      <c r="I45" s="73" t="str">
        <f>IF(Data!E39=0,Data!B39,"")</f>
        <v/>
      </c>
      <c r="J45" s="73" t="str">
        <f>IF(Data!E40=0,Data!B40,"")</f>
        <v/>
      </c>
      <c r="K45" s="73" t="str">
        <f>IF(Data!E41=0,Data!B41,"")</f>
        <v/>
      </c>
      <c r="L45" s="74"/>
    </row>
    <row r="47" spans="2:12" x14ac:dyDescent="0.25">
      <c r="C47" s="97" t="s">
        <v>61</v>
      </c>
      <c r="D47" s="97"/>
      <c r="E47" s="97"/>
    </row>
    <row r="48" spans="2:12" ht="31.5" x14ac:dyDescent="0.25">
      <c r="B48" s="43"/>
      <c r="C48" s="44" t="s">
        <v>16</v>
      </c>
      <c r="D48" s="45" t="s">
        <v>17</v>
      </c>
      <c r="E48" s="46" t="s">
        <v>18</v>
      </c>
      <c r="F48" s="39"/>
      <c r="G48" s="94" t="s">
        <v>62</v>
      </c>
      <c r="H48" s="95"/>
      <c r="I48" s="95"/>
      <c r="J48" s="95"/>
      <c r="K48" s="95"/>
      <c r="L48" s="96"/>
    </row>
    <row r="49" spans="2:12" x14ac:dyDescent="0.25">
      <c r="B49" s="11" t="s">
        <v>8</v>
      </c>
      <c r="C49" s="32">
        <f>COUNTIF(Data!$F$10:$F$15,0)</f>
        <v>0</v>
      </c>
      <c r="D49" s="32">
        <f>COUNTIF(Data!$F$10:$F$15,1)</f>
        <v>1</v>
      </c>
      <c r="E49" s="32">
        <f>COUNTIF(Data!$F$10:$F$15,2)</f>
        <v>5</v>
      </c>
      <c r="G49" s="66" t="str">
        <f>IF(Data!$F10=0,Data!$B10,"")</f>
        <v/>
      </c>
      <c r="H49" s="67" t="str">
        <f>IF(Data!$F11=0,Data!$B11,"")</f>
        <v/>
      </c>
      <c r="I49" s="67" t="str">
        <f>IF(Data!$F12=0,Data!$B12,"")</f>
        <v/>
      </c>
      <c r="J49" s="67" t="str">
        <f>IF(Data!$F13=0,Data!$B13,"")</f>
        <v/>
      </c>
      <c r="K49" s="67" t="str">
        <f>IF(Data!$F14=0,Data!$B14,"")</f>
        <v/>
      </c>
      <c r="L49" s="68" t="str">
        <f>IF(Data!$F15=0,Data!$B15,"")</f>
        <v/>
      </c>
    </row>
    <row r="50" spans="2:12" x14ac:dyDescent="0.25">
      <c r="B50" s="12" t="s">
        <v>9</v>
      </c>
      <c r="C50" s="32">
        <f>COUNTIF(Data!$F$16:$F$18,0)</f>
        <v>0</v>
      </c>
      <c r="D50" s="32">
        <f>COUNTIF(Data!$F$16:$F$18,1)</f>
        <v>1</v>
      </c>
      <c r="E50" s="32">
        <f>COUNTIF(Data!$F$16:$F$18,2)</f>
        <v>2</v>
      </c>
      <c r="G50" s="69" t="str">
        <f>IF(Data!$F16=0,Data!$B16,"")</f>
        <v/>
      </c>
      <c r="H50" s="70" t="str">
        <f>IF(Data!$F17=0,Data!$B17,"")</f>
        <v/>
      </c>
      <c r="I50" s="70" t="str">
        <f>IF(Data!$F18=0,Data!$B18,"")</f>
        <v/>
      </c>
      <c r="J50" s="92"/>
      <c r="K50" s="92"/>
      <c r="L50" s="93"/>
    </row>
    <row r="51" spans="2:12" x14ac:dyDescent="0.25">
      <c r="B51" s="12" t="s">
        <v>10</v>
      </c>
      <c r="C51" s="32">
        <f>COUNTIF(Data!$F$19:$F$21,0)</f>
        <v>1</v>
      </c>
      <c r="D51" s="32">
        <f>COUNTIF(Data!$F$19:$F$21,1)</f>
        <v>1</v>
      </c>
      <c r="E51" s="32">
        <f>COUNTIF(Data!$F$19:$F$21,2)</f>
        <v>1</v>
      </c>
      <c r="G51" s="69">
        <f>IF(Data!$F19=0,Data!$B19,"")</f>
        <v>10</v>
      </c>
      <c r="H51" s="70" t="str">
        <f>IF(Data!$F20=0,Data!$B20,"")</f>
        <v/>
      </c>
      <c r="I51" s="70" t="str">
        <f>IF(Data!$F21=0,Data!$B21,"")</f>
        <v/>
      </c>
      <c r="J51" s="92"/>
      <c r="K51" s="92"/>
      <c r="L51" s="93"/>
    </row>
    <row r="52" spans="2:12" x14ac:dyDescent="0.25">
      <c r="B52" s="12" t="s">
        <v>11</v>
      </c>
      <c r="C52" s="32">
        <f>COUNTIF(Data!$F$22:$F$24,0)</f>
        <v>0</v>
      </c>
      <c r="D52" s="32">
        <f>COUNTIF(Data!$F$22:$F$24,1)</f>
        <v>2</v>
      </c>
      <c r="E52" s="32">
        <f>COUNTIF(Data!$F$22:$F$24,2)</f>
        <v>1</v>
      </c>
      <c r="G52" s="69" t="str">
        <f>IF(Data!$F22=0,Data!$B22,"")</f>
        <v/>
      </c>
      <c r="H52" s="70" t="str">
        <f>IF(Data!$F23=0,Data!$B23,"")</f>
        <v/>
      </c>
      <c r="I52" s="70" t="str">
        <f>IF(Data!$F24=0,Data!$B24,"")</f>
        <v/>
      </c>
      <c r="J52" s="92"/>
      <c r="K52" s="92"/>
      <c r="L52" s="93"/>
    </row>
    <row r="53" spans="2:12" ht="15.75" x14ac:dyDescent="0.25">
      <c r="B53" s="13" t="s">
        <v>12</v>
      </c>
      <c r="C53" s="32">
        <f>COUNTIF(Data!$F$25:$F$29,0)</f>
        <v>0</v>
      </c>
      <c r="D53" s="32">
        <f>COUNTIF(Data!$F$25:$F$29,1)</f>
        <v>5</v>
      </c>
      <c r="E53" s="32">
        <f>COUNTIF(Data!$F$25:$F$29,2)</f>
        <v>0</v>
      </c>
      <c r="G53" s="69" t="str">
        <f>IF(Data!$F25=0,Data!$B25,"")</f>
        <v/>
      </c>
      <c r="H53" s="70" t="str">
        <f>IF(Data!$F26=0,Data!$B26,"")</f>
        <v/>
      </c>
      <c r="I53" s="70" t="str">
        <f>IF(Data!$F27=0,Data!$B27,"")</f>
        <v/>
      </c>
      <c r="J53" s="70" t="str">
        <f>IF(Data!$F28=0,Data!$B28,"")</f>
        <v/>
      </c>
      <c r="K53" s="70" t="str">
        <f>IF(Data!$F29=0,Data!$B29,"")</f>
        <v/>
      </c>
      <c r="L53" s="71"/>
    </row>
    <row r="54" spans="2:12" ht="15.75" x14ac:dyDescent="0.25">
      <c r="B54" s="13" t="s">
        <v>13</v>
      </c>
      <c r="C54" s="32">
        <f>COUNTIF(Data!$F$30:$F$32,0)</f>
        <v>0</v>
      </c>
      <c r="D54" s="32">
        <f>COUNTIF(Data!$F$30:$F$32,1)</f>
        <v>1</v>
      </c>
      <c r="E54" s="32">
        <f>COUNTIF(Data!$F$30:$F$32,2)</f>
        <v>2</v>
      </c>
      <c r="G54" s="69" t="str">
        <f>IF(Data!$F30=0,Data!$B30,"")</f>
        <v/>
      </c>
      <c r="H54" s="70" t="str">
        <f>IF(Data!$F31=0,Data!$B31,"")</f>
        <v/>
      </c>
      <c r="I54" s="70" t="str">
        <f>IF(Data!$F32=0,Data!$B32,"")</f>
        <v/>
      </c>
      <c r="J54" s="92"/>
      <c r="K54" s="92"/>
      <c r="L54" s="93"/>
    </row>
    <row r="55" spans="2:12" ht="15.75" x14ac:dyDescent="0.25">
      <c r="B55" s="13" t="s">
        <v>20</v>
      </c>
      <c r="C55" s="32">
        <f>COUNTIF(Data!$F$33:$F$36,0)</f>
        <v>0</v>
      </c>
      <c r="D55" s="32">
        <f>COUNTIF(Data!$F$33:$F$36,1)</f>
        <v>0</v>
      </c>
      <c r="E55" s="32">
        <f>COUNTIF(Data!$F$33:$F$36,2)</f>
        <v>4</v>
      </c>
      <c r="G55" s="69" t="str">
        <f>IF(Data!$F33=0,Data!$B33,"")</f>
        <v/>
      </c>
      <c r="H55" s="70" t="str">
        <f>IF(Data!$F34=0,Data!$B34,"")</f>
        <v/>
      </c>
      <c r="I55" s="70" t="str">
        <f>IF(Data!$F35=0,Data!$B35,"")</f>
        <v/>
      </c>
      <c r="J55" s="70" t="str">
        <f>IF(Data!$F36=0,Data!$B36,"")</f>
        <v/>
      </c>
      <c r="K55" s="92"/>
      <c r="L55" s="93"/>
    </row>
    <row r="56" spans="2:12" ht="15.75" x14ac:dyDescent="0.25">
      <c r="B56" s="35" t="s">
        <v>14</v>
      </c>
      <c r="C56" s="42">
        <f>COUNTIF(Data!$F$37:$F$41,0)</f>
        <v>0</v>
      </c>
      <c r="D56" s="42">
        <f>COUNTIF(Data!$F$37:$F$41,1)</f>
        <v>0</v>
      </c>
      <c r="E56" s="42">
        <f>COUNTIF(Data!$F$37:$F$41,2)</f>
        <v>5</v>
      </c>
      <c r="G56" s="72" t="str">
        <f>IF(Data!$F37=0,Data!$B37,"")</f>
        <v/>
      </c>
      <c r="H56" s="73" t="str">
        <f>IF(Data!$F38=0,Data!$B38,"")</f>
        <v/>
      </c>
      <c r="I56" s="73" t="str">
        <f>IF(Data!$F39=0,Data!$B39,"")</f>
        <v/>
      </c>
      <c r="J56" s="73" t="str">
        <f>IF(Data!$F40=0,Data!$B40,"")</f>
        <v/>
      </c>
      <c r="K56" s="73" t="str">
        <f>IF(Data!$F41=0,Data!$B41,"")</f>
        <v/>
      </c>
      <c r="L56" s="74"/>
    </row>
    <row r="58" spans="2:12" x14ac:dyDescent="0.25">
      <c r="C58" s="97" t="s">
        <v>61</v>
      </c>
      <c r="D58" s="97"/>
      <c r="E58" s="97"/>
    </row>
    <row r="59" spans="2:12" ht="31.5" x14ac:dyDescent="0.25">
      <c r="B59" s="43"/>
      <c r="C59" s="44" t="s">
        <v>16</v>
      </c>
      <c r="D59" s="45" t="s">
        <v>17</v>
      </c>
      <c r="E59" s="46" t="s">
        <v>18</v>
      </c>
      <c r="F59" s="39"/>
      <c r="G59" s="94" t="s">
        <v>62</v>
      </c>
      <c r="H59" s="95"/>
      <c r="I59" s="95"/>
      <c r="J59" s="95"/>
      <c r="K59" s="95"/>
      <c r="L59" s="96"/>
    </row>
    <row r="60" spans="2:12" x14ac:dyDescent="0.25">
      <c r="B60" s="11" t="s">
        <v>8</v>
      </c>
      <c r="C60" s="32">
        <f>COUNTIF(Data!$G$10:$G$15,0)</f>
        <v>0</v>
      </c>
      <c r="D60" s="32">
        <f>COUNTIF(Data!$G$10:$G$15,1)</f>
        <v>0</v>
      </c>
      <c r="E60" s="32">
        <f>COUNTIF(Data!$G$10:$G$15,2)</f>
        <v>6</v>
      </c>
      <c r="G60" s="66" t="str">
        <f>IF(Data!$G10=0,Data!$B10,"")</f>
        <v/>
      </c>
      <c r="H60" s="67" t="str">
        <f>IF(Data!$G11=0,Data!$B11,"")</f>
        <v/>
      </c>
      <c r="I60" s="67" t="str">
        <f>IF(Data!$G12=0,Data!$B12,"")</f>
        <v/>
      </c>
      <c r="J60" s="67" t="str">
        <f>IF(Data!$G13=0,Data!$B13,"")</f>
        <v/>
      </c>
      <c r="K60" s="67" t="str">
        <f>IF(Data!$G14=0,Data!$B14,"")</f>
        <v/>
      </c>
      <c r="L60" s="68" t="str">
        <f>IF(Data!$G15=0,Data!$B15,"")</f>
        <v/>
      </c>
    </row>
    <row r="61" spans="2:12" x14ac:dyDescent="0.25">
      <c r="B61" s="12" t="s">
        <v>9</v>
      </c>
      <c r="C61" s="32">
        <f>COUNTIF(Data!$G$16:$G$18,0)</f>
        <v>0</v>
      </c>
      <c r="D61" s="32">
        <f>COUNTIF(Data!$G$16:$G$18,1)</f>
        <v>0</v>
      </c>
      <c r="E61" s="32">
        <f>COUNTIF(Data!$G$16:$G$18,2)</f>
        <v>3</v>
      </c>
      <c r="G61" s="69" t="str">
        <f>IF(Data!$G16=0,Data!$B16,"")</f>
        <v/>
      </c>
      <c r="H61" s="70" t="str">
        <f>IF(Data!$G17=0,Data!$B17,"")</f>
        <v/>
      </c>
      <c r="I61" s="70" t="str">
        <f>IF(Data!$G18=0,Data!$B18,"")</f>
        <v/>
      </c>
      <c r="J61" s="92"/>
      <c r="K61" s="92"/>
      <c r="L61" s="93"/>
    </row>
    <row r="62" spans="2:12" x14ac:dyDescent="0.25">
      <c r="B62" s="12" t="s">
        <v>10</v>
      </c>
      <c r="C62" s="32">
        <f>COUNTIF(Data!$G$19:$G$21,0)</f>
        <v>2</v>
      </c>
      <c r="D62" s="32">
        <f>COUNTIF(Data!$G$19:$G$21,1)</f>
        <v>0</v>
      </c>
      <c r="E62" s="32">
        <f>COUNTIF(Data!$G$19:$G$21,2)</f>
        <v>1</v>
      </c>
      <c r="G62" s="69">
        <f>IF(Data!$G19=0,Data!$B19,"")</f>
        <v>10</v>
      </c>
      <c r="H62" s="70">
        <f>IF(Data!$G20=0,Data!$B20,"")</f>
        <v>11</v>
      </c>
      <c r="I62" s="70" t="str">
        <f>IF(Data!$G21=0,Data!$B21,"")</f>
        <v/>
      </c>
      <c r="J62" s="92"/>
      <c r="K62" s="92"/>
      <c r="L62" s="93"/>
    </row>
    <row r="63" spans="2:12" x14ac:dyDescent="0.25">
      <c r="B63" s="12" t="s">
        <v>11</v>
      </c>
      <c r="C63" s="32">
        <f>COUNTIF(Data!$G$22:$G$24,0)</f>
        <v>0</v>
      </c>
      <c r="D63" s="32">
        <f>COUNTIF(Data!$G$22:$G$24,1)</f>
        <v>0</v>
      </c>
      <c r="E63" s="32">
        <f>COUNTIF(Data!$G$22:$G$24,2)</f>
        <v>3</v>
      </c>
      <c r="G63" s="69" t="str">
        <f>IF(Data!$G22=0,Data!$B22,"")</f>
        <v/>
      </c>
      <c r="H63" s="70" t="str">
        <f>IF(Data!$G23=0,Data!$B23,"")</f>
        <v/>
      </c>
      <c r="I63" s="70" t="str">
        <f>IF(Data!$G24=0,Data!$B24,"")</f>
        <v/>
      </c>
      <c r="J63" s="92"/>
      <c r="K63" s="92"/>
      <c r="L63" s="93"/>
    </row>
    <row r="64" spans="2:12" ht="15.75" x14ac:dyDescent="0.25">
      <c r="B64" s="13" t="s">
        <v>12</v>
      </c>
      <c r="C64" s="32">
        <f>COUNTIF(Data!$G$25:$G$29,0)</f>
        <v>0</v>
      </c>
      <c r="D64" s="32">
        <f>COUNTIF(Data!$G$25:$G$29,1)</f>
        <v>1</v>
      </c>
      <c r="E64" s="32">
        <f>COUNTIF(Data!$G$25:$G$29,2)</f>
        <v>4</v>
      </c>
      <c r="G64" s="69" t="str">
        <f>IF(Data!$G25=0,Data!$B25,"")</f>
        <v/>
      </c>
      <c r="H64" s="70" t="str">
        <f>IF(Data!$G26=0,Data!$B26,"")</f>
        <v/>
      </c>
      <c r="I64" s="70" t="str">
        <f>IF(Data!$G27=0,Data!$B27,"")</f>
        <v/>
      </c>
      <c r="J64" s="70" t="str">
        <f>IF(Data!$G28=0,Data!$B28,"")</f>
        <v/>
      </c>
      <c r="K64" s="70" t="str">
        <f>IF(Data!$G29=0,Data!$B29,"")</f>
        <v/>
      </c>
      <c r="L64" s="71"/>
    </row>
    <row r="65" spans="2:12" ht="15.75" x14ac:dyDescent="0.25">
      <c r="B65" s="13" t="s">
        <v>13</v>
      </c>
      <c r="C65" s="32">
        <f>COUNTIF(Data!$G$30:$G$32,0)</f>
        <v>0</v>
      </c>
      <c r="D65" s="32">
        <f>COUNTIF(Data!$G$30:$G$32,1)</f>
        <v>0</v>
      </c>
      <c r="E65" s="32">
        <f>COUNTIF(Data!$G$30:$G$32,2)</f>
        <v>3</v>
      </c>
      <c r="G65" s="69" t="str">
        <f>IF(Data!$G30=0,Data!$B30,"")</f>
        <v/>
      </c>
      <c r="H65" s="70" t="str">
        <f>IF(Data!$G31=0,Data!$B31,"")</f>
        <v/>
      </c>
      <c r="I65" s="70" t="str">
        <f>IF(Data!$G32=0,Data!$B32,"")</f>
        <v/>
      </c>
      <c r="J65" s="92"/>
      <c r="K65" s="92"/>
      <c r="L65" s="93"/>
    </row>
    <row r="66" spans="2:12" ht="15.75" x14ac:dyDescent="0.25">
      <c r="B66" s="13" t="s">
        <v>20</v>
      </c>
      <c r="C66" s="32">
        <f>COUNTIF(Data!$G$33:$G$36,0)</f>
        <v>0</v>
      </c>
      <c r="D66" s="32">
        <f>COUNTIF(Data!$G$33:$G$36,1)</f>
        <v>0</v>
      </c>
      <c r="E66" s="32">
        <f>COUNTIF(Data!$G$33:$G$36,2)</f>
        <v>4</v>
      </c>
      <c r="G66" s="69" t="str">
        <f>IF(Data!$G33=0,Data!$B33,"")</f>
        <v/>
      </c>
      <c r="H66" s="70" t="str">
        <f>IF(Data!$G34=0,Data!$B34,"")</f>
        <v/>
      </c>
      <c r="I66" s="70" t="str">
        <f>IF(Data!$G35=0,Data!$B35,"")</f>
        <v/>
      </c>
      <c r="J66" s="70" t="str">
        <f>IF(Data!$G36=0,Data!$B36,"")</f>
        <v/>
      </c>
      <c r="K66" s="92"/>
      <c r="L66" s="93"/>
    </row>
    <row r="67" spans="2:12" ht="15.75" x14ac:dyDescent="0.25">
      <c r="B67" s="35" t="s">
        <v>14</v>
      </c>
      <c r="C67" s="42">
        <f>COUNTIF(Data!$G$37:$G$41,0)</f>
        <v>0</v>
      </c>
      <c r="D67" s="42">
        <f>COUNTIF(Data!$G$37:$G$41,1)</f>
        <v>0</v>
      </c>
      <c r="E67" s="42">
        <f>COUNTIF(Data!$G$37:$G$41,2)</f>
        <v>5</v>
      </c>
      <c r="G67" s="72" t="str">
        <f>IF(Data!$G37=0,Data!$B37,"")</f>
        <v/>
      </c>
      <c r="H67" s="73" t="str">
        <f>IF(Data!$G38=0,Data!$B38,"")</f>
        <v/>
      </c>
      <c r="I67" s="73" t="str">
        <f>IF(Data!$G39=0,Data!$B39,"")</f>
        <v/>
      </c>
      <c r="J67" s="73" t="str">
        <f>IF(Data!$G40=0,Data!$B40,"")</f>
        <v/>
      </c>
      <c r="K67" s="73" t="str">
        <f>IF(Data!$G41=0,Data!$B41,"")</f>
        <v/>
      </c>
      <c r="L67" s="74"/>
    </row>
    <row r="69" spans="2:12" x14ac:dyDescent="0.25">
      <c r="C69" s="97" t="s">
        <v>61</v>
      </c>
      <c r="D69" s="97"/>
      <c r="E69" s="97"/>
    </row>
    <row r="70" spans="2:12" ht="31.5" x14ac:dyDescent="0.25">
      <c r="B70" s="43"/>
      <c r="C70" s="44" t="s">
        <v>16</v>
      </c>
      <c r="D70" s="45" t="s">
        <v>17</v>
      </c>
      <c r="E70" s="46" t="s">
        <v>18</v>
      </c>
      <c r="F70" s="39"/>
      <c r="G70" s="94" t="s">
        <v>62</v>
      </c>
      <c r="H70" s="95"/>
      <c r="I70" s="95"/>
      <c r="J70" s="95"/>
      <c r="K70" s="95"/>
      <c r="L70" s="96"/>
    </row>
    <row r="71" spans="2:12" x14ac:dyDescent="0.25">
      <c r="B71" s="11" t="s">
        <v>8</v>
      </c>
      <c r="C71" s="32">
        <f>COUNTIF(Data!$H$10:$H$15,0)</f>
        <v>0</v>
      </c>
      <c r="D71" s="32">
        <f>COUNTIF(Data!$H$10:$H$15,1)</f>
        <v>0</v>
      </c>
      <c r="E71" s="32">
        <f>COUNTIF(Data!$H$10:$H$15,2)</f>
        <v>0</v>
      </c>
      <c r="G71" s="66">
        <f>IF(Data!$H10=0,Data!$B10,"")</f>
        <v>1</v>
      </c>
      <c r="H71" s="67">
        <f>IF(Data!$H11=0,Data!$B11,"")</f>
        <v>2</v>
      </c>
      <c r="I71" s="67">
        <f>IF(Data!$H12=0,Data!$B12,"")</f>
        <v>3</v>
      </c>
      <c r="J71" s="67">
        <f>IF(Data!$H13=0,Data!$B13,"")</f>
        <v>4</v>
      </c>
      <c r="K71" s="67">
        <f>IF(Data!$H14=0,Data!$B14,"")</f>
        <v>5</v>
      </c>
      <c r="L71" s="68">
        <f>IF(Data!$H15=0,Data!$B15,"")</f>
        <v>6</v>
      </c>
    </row>
    <row r="72" spans="2:12" x14ac:dyDescent="0.25">
      <c r="B72" s="12" t="s">
        <v>9</v>
      </c>
      <c r="C72" s="32">
        <f>COUNTIF(Data!$H$16:$H$18,0)</f>
        <v>0</v>
      </c>
      <c r="D72" s="32">
        <f>COUNTIF(Data!$H$16:$H$18,1)</f>
        <v>0</v>
      </c>
      <c r="E72" s="32">
        <f>COUNTIF(Data!$H$16:$H$18,2)</f>
        <v>0</v>
      </c>
      <c r="G72" s="69">
        <f>IF(Data!$H16=0,Data!$B16,"")</f>
        <v>7</v>
      </c>
      <c r="H72" s="70">
        <f>IF(Data!$H17=0,Data!$B17,"")</f>
        <v>8</v>
      </c>
      <c r="I72" s="70">
        <f>IF(Data!$H18=0,Data!$B18,"")</f>
        <v>9</v>
      </c>
      <c r="J72" s="92"/>
      <c r="K72" s="92"/>
      <c r="L72" s="93"/>
    </row>
    <row r="73" spans="2:12" x14ac:dyDescent="0.25">
      <c r="B73" s="12" t="s">
        <v>10</v>
      </c>
      <c r="C73" s="32">
        <f>COUNTIF(Data!$H$19:$H$21,0)</f>
        <v>0</v>
      </c>
      <c r="D73" s="32">
        <f>COUNTIF(Data!$H$19:$H$21,1)</f>
        <v>0</v>
      </c>
      <c r="E73" s="32">
        <f>COUNTIF(Data!$H$19:$H$21,2)</f>
        <v>0</v>
      </c>
      <c r="G73" s="69">
        <f>IF(Data!$H19=0,Data!$B19,"")</f>
        <v>10</v>
      </c>
      <c r="H73" s="70">
        <f>IF(Data!$H20=0,Data!$B20,"")</f>
        <v>11</v>
      </c>
      <c r="I73" s="70">
        <f>IF(Data!$H21=0,Data!$B21,"")</f>
        <v>12</v>
      </c>
      <c r="J73" s="92"/>
      <c r="K73" s="92"/>
      <c r="L73" s="93"/>
    </row>
    <row r="74" spans="2:12" x14ac:dyDescent="0.25">
      <c r="B74" s="12" t="s">
        <v>11</v>
      </c>
      <c r="C74" s="32">
        <f>COUNTIF(Data!$H$22:$H$24,0)</f>
        <v>0</v>
      </c>
      <c r="D74" s="32">
        <f>COUNTIF(Data!$H$22:$H$24,1)</f>
        <v>0</v>
      </c>
      <c r="E74" s="32">
        <f>COUNTIF(Data!$H$22:$H$24,2)</f>
        <v>0</v>
      </c>
      <c r="G74" s="69">
        <f>IF(Data!$H22=0,Data!$B22,"")</f>
        <v>13</v>
      </c>
      <c r="H74" s="70">
        <f>IF(Data!$H23=0,Data!$B23,"")</f>
        <v>14</v>
      </c>
      <c r="I74" s="70">
        <f>IF(Data!$H24=0,Data!$B24,"")</f>
        <v>15</v>
      </c>
      <c r="J74" s="92"/>
      <c r="K74" s="92"/>
      <c r="L74" s="93"/>
    </row>
    <row r="75" spans="2:12" ht="15.75" x14ac:dyDescent="0.25">
      <c r="B75" s="13" t="s">
        <v>12</v>
      </c>
      <c r="C75" s="32">
        <f>COUNTIF(Data!$H$25:$H$29,0)</f>
        <v>0</v>
      </c>
      <c r="D75" s="32">
        <f>COUNTIF(Data!$H$25:$H$29,1)</f>
        <v>0</v>
      </c>
      <c r="E75" s="32">
        <f>COUNTIF(Data!$H$25:$H$29,2)</f>
        <v>0</v>
      </c>
      <c r="G75" s="69">
        <f>IF(Data!$H25=0,Data!$B25,"")</f>
        <v>16</v>
      </c>
      <c r="H75" s="70">
        <f>IF(Data!$H26=0,Data!$B26,"")</f>
        <v>17</v>
      </c>
      <c r="I75" s="70">
        <f>IF(Data!$H27=0,Data!$B27,"")</f>
        <v>18</v>
      </c>
      <c r="J75" s="70">
        <f>IF(Data!$H28=0,Data!$B28,"")</f>
        <v>19</v>
      </c>
      <c r="K75" s="70">
        <f>IF(Data!$H29=0,Data!$B29,"")</f>
        <v>20</v>
      </c>
      <c r="L75" s="71"/>
    </row>
    <row r="76" spans="2:12" ht="15.75" x14ac:dyDescent="0.25">
      <c r="B76" s="13" t="s">
        <v>13</v>
      </c>
      <c r="C76" s="32">
        <f>COUNTIF(Data!$H$30:$H$32,0)</f>
        <v>0</v>
      </c>
      <c r="D76" s="32">
        <f>COUNTIF(Data!$H$30:$H$32,1)</f>
        <v>0</v>
      </c>
      <c r="E76" s="32">
        <f>COUNTIF(Data!$H$30:$H$32,2)</f>
        <v>0</v>
      </c>
      <c r="G76" s="69">
        <f>IF(Data!$H30=0,Data!$B30,"")</f>
        <v>21</v>
      </c>
      <c r="H76" s="70">
        <f>IF(Data!$H31=0,Data!$B31,"")</f>
        <v>22</v>
      </c>
      <c r="I76" s="70">
        <f>IF(Data!$H32=0,Data!$B32,"")</f>
        <v>23</v>
      </c>
      <c r="J76" s="92"/>
      <c r="K76" s="92"/>
      <c r="L76" s="93"/>
    </row>
    <row r="77" spans="2:12" ht="15.75" x14ac:dyDescent="0.25">
      <c r="B77" s="13" t="s">
        <v>20</v>
      </c>
      <c r="C77" s="32">
        <f>COUNTIF(Data!$H$33:$H$36,0)</f>
        <v>0</v>
      </c>
      <c r="D77" s="32">
        <f>COUNTIF(Data!$H$33:$H$36,1)</f>
        <v>0</v>
      </c>
      <c r="E77" s="32">
        <f>COUNTIF(Data!$H$33:$H$36,2)</f>
        <v>0</v>
      </c>
      <c r="G77" s="69">
        <f>IF(Data!$H33=0,Data!$B33,"")</f>
        <v>24</v>
      </c>
      <c r="H77" s="70">
        <f>IF(Data!$H34=0,Data!$B34,"")</f>
        <v>25</v>
      </c>
      <c r="I77" s="70">
        <f>IF(Data!$H35=0,Data!$B35,"")</f>
        <v>26</v>
      </c>
      <c r="J77" s="70">
        <f>IF(Data!$H36=0,Data!$B36,"")</f>
        <v>27</v>
      </c>
      <c r="K77" s="92"/>
      <c r="L77" s="93"/>
    </row>
    <row r="78" spans="2:12" ht="15.75" x14ac:dyDescent="0.25">
      <c r="B78" s="35" t="s">
        <v>14</v>
      </c>
      <c r="C78" s="42">
        <f>COUNTIF(Data!$H$37:$H$41,0)</f>
        <v>0</v>
      </c>
      <c r="D78" s="42">
        <f>COUNTIF(Data!$H$37:$H$41,1)</f>
        <v>0</v>
      </c>
      <c r="E78" s="42">
        <f>COUNTIF(Data!$H$37:$H$41,2)</f>
        <v>0</v>
      </c>
      <c r="G78" s="72">
        <f>IF(Data!$H37=0,Data!$B37,"")</f>
        <v>28</v>
      </c>
      <c r="H78" s="73">
        <f>IF(Data!$H38=0,Data!$B38,"")</f>
        <v>29</v>
      </c>
      <c r="I78" s="73">
        <f>IF(Data!$H39=0,Data!$B39,"")</f>
        <v>30</v>
      </c>
      <c r="J78" s="73">
        <f>IF(Data!$H40=0,Data!$B40,"")</f>
        <v>31</v>
      </c>
      <c r="K78" s="73">
        <f>IF(Data!$H41=0,Data!$B41,"")</f>
        <v>32</v>
      </c>
      <c r="L78" s="74"/>
    </row>
    <row r="80" spans="2:12" x14ac:dyDescent="0.25">
      <c r="C80" s="97" t="s">
        <v>61</v>
      </c>
      <c r="D80" s="97"/>
      <c r="E80" s="97"/>
    </row>
    <row r="81" spans="2:12" ht="31.5" x14ac:dyDescent="0.25">
      <c r="B81" s="43"/>
      <c r="C81" s="44" t="s">
        <v>16</v>
      </c>
      <c r="D81" s="45" t="s">
        <v>17</v>
      </c>
      <c r="E81" s="46" t="s">
        <v>18</v>
      </c>
      <c r="F81" s="39"/>
      <c r="G81" s="94" t="s">
        <v>62</v>
      </c>
      <c r="H81" s="98"/>
      <c r="I81" s="98"/>
      <c r="J81" s="98"/>
      <c r="K81" s="98"/>
      <c r="L81" s="99"/>
    </row>
    <row r="82" spans="2:12" x14ac:dyDescent="0.25">
      <c r="B82" s="11" t="s">
        <v>8</v>
      </c>
      <c r="C82" s="32">
        <f>COUNTIF(Data!$I$10:$I$15,0)</f>
        <v>0</v>
      </c>
      <c r="D82" s="32">
        <f>COUNTIF(Data!$I$10:$I$15,1)</f>
        <v>0</v>
      </c>
      <c r="E82" s="32">
        <f>COUNTIF(Data!$I$10:$I$15,2)</f>
        <v>0</v>
      </c>
      <c r="G82" s="66">
        <f>IF(Data!$I10=0,Data!$B10,"")</f>
        <v>1</v>
      </c>
      <c r="H82" s="67">
        <f>IF(Data!$I11=0,Data!$B11,"")</f>
        <v>2</v>
      </c>
      <c r="I82" s="67">
        <f>IF(Data!$I12=0,Data!$B12,"")</f>
        <v>3</v>
      </c>
      <c r="J82" s="67">
        <f>IF(Data!$I13=0,Data!$B13,"")</f>
        <v>4</v>
      </c>
      <c r="K82" s="67">
        <f>IF(Data!$I14=0,Data!$B14,"")</f>
        <v>5</v>
      </c>
      <c r="L82" s="68">
        <f>IF(Data!$I15=0,Data!$B15,"")</f>
        <v>6</v>
      </c>
    </row>
    <row r="83" spans="2:12" x14ac:dyDescent="0.25">
      <c r="B83" s="12" t="s">
        <v>9</v>
      </c>
      <c r="C83" s="32">
        <f>COUNTIF(Data!$I$16:$I$18,0)</f>
        <v>0</v>
      </c>
      <c r="D83" s="32">
        <f>COUNTIF(Data!$I$16:$I$18,1)</f>
        <v>0</v>
      </c>
      <c r="E83" s="32">
        <f>COUNTIF(Data!$I$16:$I$18,2)</f>
        <v>0</v>
      </c>
      <c r="G83" s="69">
        <f>IF(Data!$I16=0,Data!$B16,"")</f>
        <v>7</v>
      </c>
      <c r="H83" s="70">
        <f>IF(Data!$I17=0,Data!$B17,"")</f>
        <v>8</v>
      </c>
      <c r="I83" s="70">
        <f>IF(Data!$I18=0,Data!$B18,"")</f>
        <v>9</v>
      </c>
      <c r="J83" s="92"/>
      <c r="K83" s="92"/>
      <c r="L83" s="93"/>
    </row>
    <row r="84" spans="2:12" x14ac:dyDescent="0.25">
      <c r="B84" s="12" t="s">
        <v>10</v>
      </c>
      <c r="C84" s="32">
        <f>COUNTIF(Data!$I$19:$I$21,0)</f>
        <v>0</v>
      </c>
      <c r="D84" s="32">
        <f>COUNTIF(Data!$I$19:$I$21,1)</f>
        <v>0</v>
      </c>
      <c r="E84" s="32">
        <f>COUNTIF(Data!$I$19:$I$21,2)</f>
        <v>0</v>
      </c>
      <c r="G84" s="69">
        <f>IF(Data!$I19=0,Data!$B19,"")</f>
        <v>10</v>
      </c>
      <c r="H84" s="70">
        <f>IF(Data!$I20=0,Data!$B20,"")</f>
        <v>11</v>
      </c>
      <c r="I84" s="70">
        <f>IF(Data!$I21=0,Data!$B21,"")</f>
        <v>12</v>
      </c>
      <c r="J84" s="92"/>
      <c r="K84" s="92"/>
      <c r="L84" s="93"/>
    </row>
    <row r="85" spans="2:12" x14ac:dyDescent="0.25">
      <c r="B85" s="12" t="s">
        <v>11</v>
      </c>
      <c r="C85" s="32">
        <f>COUNTIF(Data!$I$22:$I$24,0)</f>
        <v>0</v>
      </c>
      <c r="D85" s="32">
        <f>COUNTIF(Data!$I$22:$I$24,1)</f>
        <v>0</v>
      </c>
      <c r="E85" s="32">
        <f>COUNTIF(Data!$I$22:$I$24,2)</f>
        <v>0</v>
      </c>
      <c r="G85" s="69">
        <f>IF(Data!$I22=0,Data!$B22,"")</f>
        <v>13</v>
      </c>
      <c r="H85" s="70">
        <f>IF(Data!$I23=0,Data!$B23,"")</f>
        <v>14</v>
      </c>
      <c r="I85" s="70">
        <f>IF(Data!$I24=0,Data!$B24,"")</f>
        <v>15</v>
      </c>
      <c r="J85" s="92"/>
      <c r="K85" s="92"/>
      <c r="L85" s="93"/>
    </row>
    <row r="86" spans="2:12" ht="15.75" x14ac:dyDescent="0.25">
      <c r="B86" s="13" t="s">
        <v>12</v>
      </c>
      <c r="C86" s="32">
        <f>COUNTIF(Data!$I$25:$I$29,0)</f>
        <v>0</v>
      </c>
      <c r="D86" s="32">
        <f>COUNTIF(Data!$I$25:$I$29,1)</f>
        <v>0</v>
      </c>
      <c r="E86" s="32">
        <f>COUNTIF(Data!$I$25:$I$29,2)</f>
        <v>0</v>
      </c>
      <c r="G86" s="69">
        <f>IF(Data!$I25=0,Data!$B25,"")</f>
        <v>16</v>
      </c>
      <c r="H86" s="70">
        <f>IF(Data!$I26=0,Data!$B26,"")</f>
        <v>17</v>
      </c>
      <c r="I86" s="70">
        <f>IF(Data!$I27=0,Data!$B27,"")</f>
        <v>18</v>
      </c>
      <c r="J86" s="70">
        <f>IF(Data!$I28=0,Data!$B28,"")</f>
        <v>19</v>
      </c>
      <c r="K86" s="70">
        <f>IF(Data!$I29=0,Data!$B29,"")</f>
        <v>20</v>
      </c>
      <c r="L86" s="71"/>
    </row>
    <row r="87" spans="2:12" ht="15.75" x14ac:dyDescent="0.25">
      <c r="B87" s="13" t="s">
        <v>13</v>
      </c>
      <c r="C87" s="32">
        <f>COUNTIF(Data!$I$30:$I$32,0)</f>
        <v>0</v>
      </c>
      <c r="D87" s="32">
        <f>COUNTIF(Data!$I$30:$I$32,1)</f>
        <v>0</v>
      </c>
      <c r="E87" s="32">
        <f>COUNTIF(Data!$I$30:$I$32,2)</f>
        <v>0</v>
      </c>
      <c r="G87" s="69">
        <f>IF(Data!$I30=0,Data!$B30,"")</f>
        <v>21</v>
      </c>
      <c r="H87" s="70">
        <f>IF(Data!$I31=0,Data!$B31,"")</f>
        <v>22</v>
      </c>
      <c r="I87" s="70">
        <f>IF(Data!$I32=0,Data!$B32,"")</f>
        <v>23</v>
      </c>
      <c r="J87" s="92"/>
      <c r="K87" s="92"/>
      <c r="L87" s="93"/>
    </row>
    <row r="88" spans="2:12" ht="15.75" x14ac:dyDescent="0.25">
      <c r="B88" s="13" t="s">
        <v>20</v>
      </c>
      <c r="C88" s="32">
        <f>COUNTIF(Data!$I$33:$I$36,0)</f>
        <v>0</v>
      </c>
      <c r="D88" s="32">
        <f>COUNTIF(Data!$I$33:$I$36,1)</f>
        <v>0</v>
      </c>
      <c r="E88" s="32">
        <f>COUNTIF(Data!$I$33:$I$36,2)</f>
        <v>0</v>
      </c>
      <c r="G88" s="69">
        <f>IF(Data!$I33=0,Data!$B33,"")</f>
        <v>24</v>
      </c>
      <c r="H88" s="70">
        <f>IF(Data!$I34=0,Data!$B34,"")</f>
        <v>25</v>
      </c>
      <c r="I88" s="70">
        <f>IF(Data!$I35=0,Data!$B35,"")</f>
        <v>26</v>
      </c>
      <c r="J88" s="70">
        <f>IF(Data!$I36=0,Data!$B36,"")</f>
        <v>27</v>
      </c>
      <c r="K88" s="92"/>
      <c r="L88" s="93"/>
    </row>
    <row r="89" spans="2:12" ht="15.75" x14ac:dyDescent="0.25">
      <c r="B89" s="35" t="s">
        <v>14</v>
      </c>
      <c r="C89" s="42">
        <f>COUNTIF(Data!$I$37:$I$41,0)</f>
        <v>0</v>
      </c>
      <c r="D89" s="42">
        <f>COUNTIF(Data!$I$37:$I$41,1)</f>
        <v>0</v>
      </c>
      <c r="E89" s="42">
        <f>COUNTIF(Data!$I$37:$I$41,2)</f>
        <v>0</v>
      </c>
      <c r="G89" s="72">
        <f>IF(Data!$I37=0,Data!$B37,"")</f>
        <v>28</v>
      </c>
      <c r="H89" s="73">
        <f>IF(Data!$I38=0,Data!$B38,"")</f>
        <v>29</v>
      </c>
      <c r="I89" s="73">
        <f>IF(Data!$I39=0,Data!$B39,"")</f>
        <v>30</v>
      </c>
      <c r="J89" s="73">
        <f>IF(Data!$I40=0,Data!$B40,"")</f>
        <v>31</v>
      </c>
      <c r="K89" s="73">
        <f>IF(Data!$I41=0,Data!$B41,"")</f>
        <v>32</v>
      </c>
      <c r="L89" s="74"/>
    </row>
  </sheetData>
  <sheetProtection selectLockedCells="1"/>
  <mergeCells count="42">
    <mergeCell ref="J85:L85"/>
    <mergeCell ref="J87:L87"/>
    <mergeCell ref="K88:L88"/>
    <mergeCell ref="K77:L77"/>
    <mergeCell ref="C80:E80"/>
    <mergeCell ref="G81:L81"/>
    <mergeCell ref="J83:L83"/>
    <mergeCell ref="J84:L84"/>
    <mergeCell ref="G70:L70"/>
    <mergeCell ref="J72:L72"/>
    <mergeCell ref="J73:L73"/>
    <mergeCell ref="J74:L74"/>
    <mergeCell ref="J76:L76"/>
    <mergeCell ref="J62:L62"/>
    <mergeCell ref="J63:L63"/>
    <mergeCell ref="J65:L65"/>
    <mergeCell ref="K66:L66"/>
    <mergeCell ref="C69:E69"/>
    <mergeCell ref="J54:L54"/>
    <mergeCell ref="K55:L55"/>
    <mergeCell ref="C58:E58"/>
    <mergeCell ref="G59:L59"/>
    <mergeCell ref="J61:L61"/>
    <mergeCell ref="C47:E47"/>
    <mergeCell ref="G48:L48"/>
    <mergeCell ref="J50:L50"/>
    <mergeCell ref="J51:L51"/>
    <mergeCell ref="J52:L52"/>
    <mergeCell ref="C25:E25"/>
    <mergeCell ref="C36:E36"/>
    <mergeCell ref="G26:L26"/>
    <mergeCell ref="J28:L28"/>
    <mergeCell ref="J29:L29"/>
    <mergeCell ref="J30:L30"/>
    <mergeCell ref="J32:L32"/>
    <mergeCell ref="K33:L33"/>
    <mergeCell ref="K44:L44"/>
    <mergeCell ref="G37:L37"/>
    <mergeCell ref="J39:L39"/>
    <mergeCell ref="J40:L40"/>
    <mergeCell ref="J41:L41"/>
    <mergeCell ref="J43:L43"/>
  </mergeCells>
  <conditionalFormatting sqref="C27:C34 C38:C45 C49:C56 C60:C67 C71:C78 C82:C89">
    <cfRule type="cellIs" dxfId="0" priority="1" operator="greaterThan">
      <formula>0</formula>
    </cfRule>
  </conditionalFormatting>
  <pageMargins left="0.7" right="0.7" top="0.75" bottom="0.75" header="0.3" footer="0.3"/>
  <pageSetup scale="47"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showRowColHeaders="0" zoomScaleNormal="100" workbookViewId="0">
      <pane xSplit="1" ySplit="9" topLeftCell="B10" activePane="bottomRight" state="frozen"/>
      <selection pane="topRight" activeCell="B1" sqref="B1"/>
      <selection pane="bottomLeft" activeCell="A10" sqref="A10"/>
      <selection pane="bottomRight" sqref="A1:I1"/>
    </sheetView>
  </sheetViews>
  <sheetFormatPr defaultRowHeight="14.25" x14ac:dyDescent="0.2"/>
  <cols>
    <col min="1" max="1" width="19.42578125" style="1" customWidth="1"/>
    <col min="2" max="2" width="11.5703125" style="1" bestFit="1" customWidth="1"/>
    <col min="3" max="3" width="85.42578125" style="2" customWidth="1"/>
    <col min="4" max="4" width="10.140625" style="10" bestFit="1" customWidth="1"/>
    <col min="5" max="5" width="9.140625" style="10"/>
    <col min="6" max="6" width="11.28515625" style="10" bestFit="1" customWidth="1"/>
    <col min="7" max="7" width="10.140625" style="10" bestFit="1" customWidth="1"/>
    <col min="8" max="8" width="9.140625" style="10"/>
    <col min="9" max="9" width="9" style="10" customWidth="1"/>
    <col min="10" max="16384" width="9.140625" style="1"/>
  </cols>
  <sheetData>
    <row r="1" spans="1:9" ht="15.75" x14ac:dyDescent="0.2">
      <c r="A1" s="101" t="s">
        <v>0</v>
      </c>
      <c r="B1" s="101"/>
      <c r="C1" s="101"/>
      <c r="D1" s="101"/>
      <c r="E1" s="101"/>
      <c r="F1" s="101"/>
      <c r="G1" s="101"/>
      <c r="H1" s="101"/>
      <c r="I1" s="101"/>
    </row>
    <row r="2" spans="1:9" x14ac:dyDescent="0.2">
      <c r="A2" s="102" t="s">
        <v>1</v>
      </c>
      <c r="B2" s="102"/>
      <c r="C2" s="102"/>
      <c r="D2" s="102"/>
      <c r="E2" s="102"/>
      <c r="F2" s="102"/>
      <c r="G2" s="102"/>
      <c r="H2" s="102"/>
      <c r="I2" s="102"/>
    </row>
    <row r="3" spans="1:9" x14ac:dyDescent="0.2">
      <c r="A3" s="103" t="s">
        <v>3</v>
      </c>
      <c r="B3" s="103"/>
      <c r="C3" s="103"/>
      <c r="D3" s="103"/>
      <c r="E3" s="103"/>
      <c r="F3" s="103"/>
      <c r="G3" s="103"/>
      <c r="H3" s="103"/>
      <c r="I3" s="103"/>
    </row>
    <row r="5" spans="1:9" ht="15" x14ac:dyDescent="0.25">
      <c r="A5" s="3" t="s">
        <v>4</v>
      </c>
      <c r="B5" s="3"/>
      <c r="C5" s="104" t="s">
        <v>24</v>
      </c>
      <c r="D5" s="104"/>
      <c r="E5" s="104"/>
      <c r="F5" s="104"/>
      <c r="G5" s="104"/>
      <c r="H5" s="104"/>
      <c r="I5" s="104"/>
    </row>
    <row r="6" spans="1:9" ht="15" x14ac:dyDescent="0.25">
      <c r="A6" s="3" t="s">
        <v>5</v>
      </c>
      <c r="B6" s="3"/>
      <c r="C6" s="100" t="s">
        <v>25</v>
      </c>
      <c r="D6" s="100"/>
      <c r="E6" s="100"/>
      <c r="F6" s="100"/>
      <c r="G6" s="100"/>
      <c r="H6" s="100"/>
      <c r="I6" s="100"/>
    </row>
    <row r="7" spans="1:9" ht="15" x14ac:dyDescent="0.25">
      <c r="A7" s="3" t="s">
        <v>6</v>
      </c>
      <c r="B7" s="3"/>
      <c r="C7" s="100" t="s">
        <v>26</v>
      </c>
      <c r="D7" s="100"/>
      <c r="E7" s="100"/>
      <c r="F7" s="100"/>
      <c r="G7" s="100"/>
      <c r="H7" s="100"/>
      <c r="I7" s="100"/>
    </row>
    <row r="8" spans="1:9" x14ac:dyDescent="0.2">
      <c r="C8" s="4"/>
      <c r="D8" s="105" t="s">
        <v>15</v>
      </c>
      <c r="E8" s="105"/>
      <c r="F8" s="105"/>
      <c r="G8" s="105"/>
      <c r="H8" s="105"/>
      <c r="I8" s="105"/>
    </row>
    <row r="9" spans="1:9" ht="15.75" thickBot="1" x14ac:dyDescent="0.25">
      <c r="A9" s="18" t="s">
        <v>7</v>
      </c>
      <c r="B9" s="18" t="s">
        <v>59</v>
      </c>
      <c r="C9" s="19" t="s">
        <v>60</v>
      </c>
      <c r="D9" s="48">
        <v>41872</v>
      </c>
      <c r="E9" s="48">
        <v>42125</v>
      </c>
      <c r="F9" s="48">
        <v>42292</v>
      </c>
      <c r="G9" s="48">
        <v>42475</v>
      </c>
      <c r="H9" s="34" t="s">
        <v>63</v>
      </c>
      <c r="I9" s="34" t="s">
        <v>64</v>
      </c>
    </row>
    <row r="10" spans="1:9" ht="60" x14ac:dyDescent="0.2">
      <c r="A10" s="115" t="s">
        <v>8</v>
      </c>
      <c r="B10" s="78">
        <v>1</v>
      </c>
      <c r="C10" s="7" t="s">
        <v>27</v>
      </c>
      <c r="D10" s="8">
        <v>2</v>
      </c>
      <c r="E10" s="8">
        <v>2</v>
      </c>
      <c r="F10" s="8">
        <v>2</v>
      </c>
      <c r="G10" s="8">
        <v>2</v>
      </c>
      <c r="H10" s="8"/>
      <c r="I10" s="8"/>
    </row>
    <row r="11" spans="1:9" ht="90" x14ac:dyDescent="0.2">
      <c r="A11" s="115"/>
      <c r="B11" s="79">
        <v>2</v>
      </c>
      <c r="C11" s="6" t="s">
        <v>28</v>
      </c>
      <c r="D11" s="9">
        <v>2</v>
      </c>
      <c r="E11" s="9">
        <v>2</v>
      </c>
      <c r="F11" s="9">
        <v>2</v>
      </c>
      <c r="G11" s="9">
        <v>2</v>
      </c>
      <c r="H11" s="9"/>
      <c r="I11" s="9"/>
    </row>
    <row r="12" spans="1:9" ht="45" x14ac:dyDescent="0.2">
      <c r="A12" s="115"/>
      <c r="B12" s="79">
        <v>3</v>
      </c>
      <c r="C12" s="6" t="s">
        <v>29</v>
      </c>
      <c r="D12" s="9">
        <v>2</v>
      </c>
      <c r="E12" s="9">
        <v>2</v>
      </c>
      <c r="F12" s="9">
        <v>2</v>
      </c>
      <c r="G12" s="9">
        <v>2</v>
      </c>
      <c r="H12" s="9"/>
      <c r="I12" s="9"/>
    </row>
    <row r="13" spans="1:9" ht="45" x14ac:dyDescent="0.2">
      <c r="A13" s="115"/>
      <c r="B13" s="79">
        <v>4</v>
      </c>
      <c r="C13" s="6" t="s">
        <v>30</v>
      </c>
      <c r="D13" s="9">
        <v>0</v>
      </c>
      <c r="E13" s="9">
        <v>2</v>
      </c>
      <c r="F13" s="9">
        <v>2</v>
      </c>
      <c r="G13" s="9">
        <v>2</v>
      </c>
      <c r="H13" s="9"/>
      <c r="I13" s="9"/>
    </row>
    <row r="14" spans="1:9" ht="60" x14ac:dyDescent="0.2">
      <c r="A14" s="115"/>
      <c r="B14" s="79">
        <v>5</v>
      </c>
      <c r="C14" s="6" t="s">
        <v>31</v>
      </c>
      <c r="D14" s="9">
        <v>0</v>
      </c>
      <c r="E14" s="9">
        <v>1</v>
      </c>
      <c r="F14" s="9">
        <v>1</v>
      </c>
      <c r="G14" s="9">
        <v>2</v>
      </c>
      <c r="H14" s="9"/>
      <c r="I14" s="9"/>
    </row>
    <row r="15" spans="1:9" ht="30.75" thickBot="1" x14ac:dyDescent="0.25">
      <c r="A15" s="116"/>
      <c r="B15" s="30">
        <v>6</v>
      </c>
      <c r="C15" s="14" t="s">
        <v>32</v>
      </c>
      <c r="D15" s="15">
        <v>0</v>
      </c>
      <c r="E15" s="15">
        <v>2</v>
      </c>
      <c r="F15" s="15">
        <v>2</v>
      </c>
      <c r="G15" s="15">
        <v>2</v>
      </c>
      <c r="H15" s="15"/>
      <c r="I15" s="15"/>
    </row>
    <row r="16" spans="1:9" ht="75" x14ac:dyDescent="0.2">
      <c r="A16" s="109" t="s">
        <v>9</v>
      </c>
      <c r="B16" s="80">
        <v>7</v>
      </c>
      <c r="C16" s="20" t="s">
        <v>33</v>
      </c>
      <c r="D16" s="21">
        <v>1</v>
      </c>
      <c r="E16" s="21">
        <v>1</v>
      </c>
      <c r="F16" s="21">
        <v>2</v>
      </c>
      <c r="G16" s="21">
        <v>2</v>
      </c>
      <c r="H16" s="21"/>
      <c r="I16" s="21"/>
    </row>
    <row r="17" spans="1:9" ht="45" x14ac:dyDescent="0.2">
      <c r="A17" s="110"/>
      <c r="B17" s="81">
        <v>8</v>
      </c>
      <c r="C17" s="22" t="s">
        <v>34</v>
      </c>
      <c r="D17" s="23">
        <v>0</v>
      </c>
      <c r="E17" s="23">
        <v>1</v>
      </c>
      <c r="F17" s="23">
        <v>2</v>
      </c>
      <c r="G17" s="23">
        <v>2</v>
      </c>
      <c r="H17" s="23"/>
      <c r="I17" s="23"/>
    </row>
    <row r="18" spans="1:9" ht="45.75" thickBot="1" x14ac:dyDescent="0.25">
      <c r="A18" s="111"/>
      <c r="B18" s="82">
        <v>9</v>
      </c>
      <c r="C18" s="24" t="s">
        <v>35</v>
      </c>
      <c r="D18" s="25">
        <v>0</v>
      </c>
      <c r="E18" s="25">
        <v>1</v>
      </c>
      <c r="F18" s="25">
        <v>1</v>
      </c>
      <c r="G18" s="25">
        <v>2</v>
      </c>
      <c r="H18" s="25"/>
      <c r="I18" s="25"/>
    </row>
    <row r="19" spans="1:9" ht="46.5" customHeight="1" x14ac:dyDescent="0.2">
      <c r="A19" s="112" t="s">
        <v>10</v>
      </c>
      <c r="B19" s="83">
        <v>10</v>
      </c>
      <c r="C19" s="40" t="s">
        <v>36</v>
      </c>
      <c r="D19" s="17">
        <v>0</v>
      </c>
      <c r="E19" s="17">
        <v>0</v>
      </c>
      <c r="F19" s="17">
        <v>0</v>
      </c>
      <c r="G19" s="17">
        <v>0</v>
      </c>
      <c r="H19" s="17"/>
      <c r="I19" s="17"/>
    </row>
    <row r="20" spans="1:9" ht="45" x14ac:dyDescent="0.2">
      <c r="A20" s="113"/>
      <c r="B20" s="84">
        <v>11</v>
      </c>
      <c r="C20" s="6" t="s">
        <v>37</v>
      </c>
      <c r="D20" s="9">
        <v>1</v>
      </c>
      <c r="E20" s="9">
        <v>1</v>
      </c>
      <c r="F20" s="9">
        <v>1</v>
      </c>
      <c r="G20" s="9">
        <v>0</v>
      </c>
      <c r="H20" s="9"/>
      <c r="I20" s="9"/>
    </row>
    <row r="21" spans="1:9" ht="45.75" thickBot="1" x14ac:dyDescent="0.25">
      <c r="A21" s="114"/>
      <c r="B21" s="85">
        <v>12</v>
      </c>
      <c r="C21" s="14" t="s">
        <v>38</v>
      </c>
      <c r="D21" s="15">
        <v>1</v>
      </c>
      <c r="E21" s="15">
        <v>2</v>
      </c>
      <c r="F21" s="15">
        <v>2</v>
      </c>
      <c r="G21" s="15">
        <v>2</v>
      </c>
      <c r="H21" s="15"/>
      <c r="I21" s="15"/>
    </row>
    <row r="22" spans="1:9" ht="30" customHeight="1" x14ac:dyDescent="0.2">
      <c r="A22" s="109" t="s">
        <v>11</v>
      </c>
      <c r="B22" s="80">
        <v>13</v>
      </c>
      <c r="C22" s="20" t="s">
        <v>39</v>
      </c>
      <c r="D22" s="21">
        <v>1</v>
      </c>
      <c r="E22" s="21">
        <v>2</v>
      </c>
      <c r="F22" s="21">
        <v>2</v>
      </c>
      <c r="G22" s="21">
        <v>2</v>
      </c>
      <c r="H22" s="21"/>
      <c r="I22" s="21"/>
    </row>
    <row r="23" spans="1:9" ht="30" x14ac:dyDescent="0.2">
      <c r="A23" s="110"/>
      <c r="B23" s="81">
        <v>14</v>
      </c>
      <c r="C23" s="22" t="s">
        <v>40</v>
      </c>
      <c r="D23" s="23">
        <v>0</v>
      </c>
      <c r="E23" s="23">
        <v>1</v>
      </c>
      <c r="F23" s="23">
        <v>1</v>
      </c>
      <c r="G23" s="23">
        <v>2</v>
      </c>
      <c r="H23" s="23"/>
      <c r="I23" s="23"/>
    </row>
    <row r="24" spans="1:9" ht="30.75" thickBot="1" x14ac:dyDescent="0.25">
      <c r="A24" s="111"/>
      <c r="B24" s="82">
        <v>15</v>
      </c>
      <c r="C24" s="24" t="s">
        <v>41</v>
      </c>
      <c r="D24" s="25">
        <v>0</v>
      </c>
      <c r="E24" s="25">
        <v>1</v>
      </c>
      <c r="F24" s="25">
        <v>1</v>
      </c>
      <c r="G24" s="25">
        <v>2</v>
      </c>
      <c r="H24" s="25"/>
      <c r="I24" s="25"/>
    </row>
    <row r="25" spans="1:9" ht="30" customHeight="1" x14ac:dyDescent="0.2">
      <c r="A25" s="106" t="s">
        <v>12</v>
      </c>
      <c r="B25" s="86">
        <v>16</v>
      </c>
      <c r="C25" s="16" t="s">
        <v>42</v>
      </c>
      <c r="D25" s="17">
        <v>1</v>
      </c>
      <c r="E25" s="17">
        <v>1</v>
      </c>
      <c r="F25" s="17">
        <v>1</v>
      </c>
      <c r="G25" s="17">
        <v>2</v>
      </c>
      <c r="H25" s="17"/>
      <c r="I25" s="17"/>
    </row>
    <row r="26" spans="1:9" ht="45" x14ac:dyDescent="0.2">
      <c r="A26" s="107"/>
      <c r="B26" s="87">
        <v>17</v>
      </c>
      <c r="C26" s="6" t="s">
        <v>43</v>
      </c>
      <c r="D26" s="9">
        <v>1</v>
      </c>
      <c r="E26" s="9">
        <v>2</v>
      </c>
      <c r="F26" s="9">
        <v>1</v>
      </c>
      <c r="G26" s="9">
        <v>2</v>
      </c>
      <c r="H26" s="9"/>
      <c r="I26" s="9"/>
    </row>
    <row r="27" spans="1:9" ht="30" x14ac:dyDescent="0.2">
      <c r="A27" s="107"/>
      <c r="B27" s="87">
        <v>18</v>
      </c>
      <c r="C27" s="6" t="s">
        <v>44</v>
      </c>
      <c r="D27" s="9">
        <v>1</v>
      </c>
      <c r="E27" s="9">
        <v>2</v>
      </c>
      <c r="F27" s="9">
        <v>1</v>
      </c>
      <c r="G27" s="9">
        <v>2</v>
      </c>
      <c r="H27" s="9"/>
      <c r="I27" s="9"/>
    </row>
    <row r="28" spans="1:9" ht="30" customHeight="1" x14ac:dyDescent="0.2">
      <c r="A28" s="107"/>
      <c r="B28" s="87">
        <v>19</v>
      </c>
      <c r="C28" s="6" t="s">
        <v>45</v>
      </c>
      <c r="D28" s="9">
        <v>1</v>
      </c>
      <c r="E28" s="9">
        <v>2</v>
      </c>
      <c r="F28" s="9">
        <v>1</v>
      </c>
      <c r="G28" s="9">
        <v>1</v>
      </c>
      <c r="H28" s="9"/>
      <c r="I28" s="9"/>
    </row>
    <row r="29" spans="1:9" ht="30" customHeight="1" thickBot="1" x14ac:dyDescent="0.25">
      <c r="A29" s="108"/>
      <c r="B29" s="88">
        <v>20</v>
      </c>
      <c r="C29" s="14" t="s">
        <v>46</v>
      </c>
      <c r="D29" s="15">
        <v>1</v>
      </c>
      <c r="E29" s="15">
        <v>2</v>
      </c>
      <c r="F29" s="15">
        <v>1</v>
      </c>
      <c r="G29" s="15">
        <v>2</v>
      </c>
      <c r="H29" s="15"/>
      <c r="I29" s="15"/>
    </row>
    <row r="30" spans="1:9" ht="45" customHeight="1" x14ac:dyDescent="0.2">
      <c r="A30" s="117" t="s">
        <v>13</v>
      </c>
      <c r="B30" s="89">
        <v>21</v>
      </c>
      <c r="C30" s="20" t="s">
        <v>47</v>
      </c>
      <c r="D30" s="21">
        <v>1</v>
      </c>
      <c r="E30" s="21">
        <v>2</v>
      </c>
      <c r="F30" s="21">
        <v>1</v>
      </c>
      <c r="G30" s="21">
        <v>2</v>
      </c>
      <c r="H30" s="21"/>
      <c r="I30" s="21"/>
    </row>
    <row r="31" spans="1:9" ht="75" x14ac:dyDescent="0.2">
      <c r="A31" s="118"/>
      <c r="B31" s="90">
        <v>22</v>
      </c>
      <c r="C31" s="22" t="s">
        <v>48</v>
      </c>
      <c r="D31" s="23">
        <v>1</v>
      </c>
      <c r="E31" s="23">
        <v>2</v>
      </c>
      <c r="F31" s="23">
        <v>2</v>
      </c>
      <c r="G31" s="23">
        <v>2</v>
      </c>
      <c r="H31" s="23"/>
      <c r="I31" s="23"/>
    </row>
    <row r="32" spans="1:9" ht="45.75" thickBot="1" x14ac:dyDescent="0.25">
      <c r="A32" s="119"/>
      <c r="B32" s="91">
        <v>23</v>
      </c>
      <c r="C32" s="24" t="s">
        <v>49</v>
      </c>
      <c r="D32" s="25">
        <v>1</v>
      </c>
      <c r="E32" s="25">
        <v>2</v>
      </c>
      <c r="F32" s="25">
        <v>2</v>
      </c>
      <c r="G32" s="25">
        <v>2</v>
      </c>
      <c r="H32" s="25"/>
      <c r="I32" s="25"/>
    </row>
    <row r="33" spans="1:9" ht="30" x14ac:dyDescent="0.2">
      <c r="A33" s="117" t="s">
        <v>19</v>
      </c>
      <c r="B33" s="89">
        <v>24</v>
      </c>
      <c r="C33" s="27" t="s">
        <v>50</v>
      </c>
      <c r="D33" s="28">
        <v>0</v>
      </c>
      <c r="E33" s="28">
        <v>2</v>
      </c>
      <c r="F33" s="28">
        <v>2</v>
      </c>
      <c r="G33" s="28">
        <v>2</v>
      </c>
      <c r="H33" s="28"/>
      <c r="I33" s="28"/>
    </row>
    <row r="34" spans="1:9" ht="30.75" customHeight="1" x14ac:dyDescent="0.2">
      <c r="A34" s="118"/>
      <c r="B34" s="90">
        <v>25</v>
      </c>
      <c r="C34" s="22" t="s">
        <v>51</v>
      </c>
      <c r="D34" s="23">
        <v>1</v>
      </c>
      <c r="E34" s="23">
        <v>2</v>
      </c>
      <c r="F34" s="23">
        <v>2</v>
      </c>
      <c r="G34" s="23">
        <v>2</v>
      </c>
      <c r="H34" s="23"/>
      <c r="I34" s="23"/>
    </row>
    <row r="35" spans="1:9" ht="45.75" customHeight="1" x14ac:dyDescent="0.2">
      <c r="A35" s="118"/>
      <c r="B35" s="90">
        <v>26</v>
      </c>
      <c r="C35" s="22" t="s">
        <v>52</v>
      </c>
      <c r="D35" s="23">
        <v>1</v>
      </c>
      <c r="E35" s="23">
        <v>2</v>
      </c>
      <c r="F35" s="23">
        <v>2</v>
      </c>
      <c r="G35" s="23">
        <v>2</v>
      </c>
      <c r="H35" s="23"/>
      <c r="I35" s="23"/>
    </row>
    <row r="36" spans="1:9" ht="16.5" customHeight="1" thickBot="1" x14ac:dyDescent="0.25">
      <c r="A36" s="119"/>
      <c r="B36" s="91">
        <v>27</v>
      </c>
      <c r="C36" s="41" t="s">
        <v>53</v>
      </c>
      <c r="D36" s="25">
        <v>0</v>
      </c>
      <c r="E36" s="25">
        <v>0</v>
      </c>
      <c r="F36" s="25">
        <v>2</v>
      </c>
      <c r="G36" s="25">
        <v>2</v>
      </c>
      <c r="H36" s="25"/>
      <c r="I36" s="25"/>
    </row>
    <row r="37" spans="1:9" ht="30" customHeight="1" x14ac:dyDescent="0.2">
      <c r="A37" s="106" t="s">
        <v>14</v>
      </c>
      <c r="B37" s="86">
        <v>28</v>
      </c>
      <c r="C37" s="16" t="s">
        <v>54</v>
      </c>
      <c r="D37" s="17">
        <v>2</v>
      </c>
      <c r="E37" s="17">
        <v>2</v>
      </c>
      <c r="F37" s="17">
        <v>2</v>
      </c>
      <c r="G37" s="17">
        <v>2</v>
      </c>
      <c r="H37" s="17"/>
      <c r="I37" s="17"/>
    </row>
    <row r="38" spans="1:9" ht="45" x14ac:dyDescent="0.2">
      <c r="A38" s="107"/>
      <c r="B38" s="87">
        <v>29</v>
      </c>
      <c r="C38" s="6" t="s">
        <v>55</v>
      </c>
      <c r="D38" s="9">
        <v>0</v>
      </c>
      <c r="E38" s="9">
        <v>2</v>
      </c>
      <c r="F38" s="9">
        <v>2</v>
      </c>
      <c r="G38" s="9">
        <v>2</v>
      </c>
      <c r="H38" s="9"/>
      <c r="I38" s="9"/>
    </row>
    <row r="39" spans="1:9" ht="45" x14ac:dyDescent="0.2">
      <c r="A39" s="107"/>
      <c r="B39" s="87">
        <v>30</v>
      </c>
      <c r="C39" s="6" t="s">
        <v>56</v>
      </c>
      <c r="D39" s="9">
        <v>0</v>
      </c>
      <c r="E39" s="9">
        <v>2</v>
      </c>
      <c r="F39" s="9">
        <v>2</v>
      </c>
      <c r="G39" s="9">
        <v>2</v>
      </c>
      <c r="H39" s="9"/>
      <c r="I39" s="9"/>
    </row>
    <row r="40" spans="1:9" ht="30" x14ac:dyDescent="0.2">
      <c r="A40" s="107"/>
      <c r="B40" s="87">
        <v>31</v>
      </c>
      <c r="C40" s="6" t="s">
        <v>57</v>
      </c>
      <c r="D40" s="9">
        <v>2</v>
      </c>
      <c r="E40" s="9">
        <v>2</v>
      </c>
      <c r="F40" s="9">
        <v>2</v>
      </c>
      <c r="G40" s="9">
        <v>2</v>
      </c>
      <c r="H40" s="9"/>
      <c r="I40" s="9"/>
    </row>
    <row r="41" spans="1:9" ht="30.75" thickBot="1" x14ac:dyDescent="0.25">
      <c r="A41" s="108"/>
      <c r="B41" s="88">
        <v>32</v>
      </c>
      <c r="C41" s="14" t="s">
        <v>58</v>
      </c>
      <c r="D41" s="15">
        <v>2</v>
      </c>
      <c r="E41" s="15">
        <v>2</v>
      </c>
      <c r="F41" s="15">
        <v>2</v>
      </c>
      <c r="G41" s="15">
        <v>2</v>
      </c>
      <c r="H41" s="15"/>
      <c r="I41" s="15"/>
    </row>
    <row r="44" spans="1:9" x14ac:dyDescent="0.2">
      <c r="A44" s="5" t="s">
        <v>2</v>
      </c>
      <c r="B44" s="5"/>
    </row>
  </sheetData>
  <mergeCells count="15">
    <mergeCell ref="D8:I8"/>
    <mergeCell ref="A37:A41"/>
    <mergeCell ref="A25:A29"/>
    <mergeCell ref="A22:A24"/>
    <mergeCell ref="A19:A21"/>
    <mergeCell ref="A16:A18"/>
    <mergeCell ref="A10:A15"/>
    <mergeCell ref="A30:A32"/>
    <mergeCell ref="A33:A36"/>
    <mergeCell ref="C7:I7"/>
    <mergeCell ref="A1:I1"/>
    <mergeCell ref="A2:I2"/>
    <mergeCell ref="A3:I3"/>
    <mergeCell ref="C5:I5"/>
    <mergeCell ref="C6:I6"/>
  </mergeCells>
  <hyperlinks>
    <hyperlink ref="A2" location="_ftn1" display="_ftn1"/>
    <hyperlink ref="A44" location="_ftnref1" display="_ftnref1"/>
  </hyperlinks>
  <pageMargins left="0.25" right="0.25" top="0.75" bottom="0.75" header="0.3" footer="0.3"/>
  <pageSetup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showRowColHeaders="0" workbookViewId="0">
      <selection activeCell="B2" sqref="B2:G2"/>
    </sheetView>
  </sheetViews>
  <sheetFormatPr defaultRowHeight="15" x14ac:dyDescent="0.25"/>
  <cols>
    <col min="1" max="1" width="21.42578125" customWidth="1"/>
    <col min="2" max="2" width="16.28515625" customWidth="1"/>
    <col min="3" max="5" width="12" customWidth="1"/>
    <col min="6" max="6" width="15" customWidth="1"/>
    <col min="7" max="7" width="12" customWidth="1"/>
    <col min="8" max="8" width="23.140625" customWidth="1"/>
    <col min="9" max="9" width="28.5703125" customWidth="1"/>
    <col min="10" max="10" width="7.140625" bestFit="1" customWidth="1"/>
    <col min="12" max="12" width="8.5703125" bestFit="1" customWidth="1"/>
  </cols>
  <sheetData>
    <row r="1" spans="1:7" x14ac:dyDescent="0.25">
      <c r="A1" s="63" t="s">
        <v>76</v>
      </c>
      <c r="B1" s="64">
        <f ca="1">NOW()</f>
        <v>42978.562347685183</v>
      </c>
      <c r="C1" s="65"/>
      <c r="D1" s="65"/>
      <c r="E1" s="65"/>
      <c r="F1" s="65"/>
      <c r="G1" s="65"/>
    </row>
    <row r="2" spans="1:7" x14ac:dyDescent="0.25">
      <c r="A2" s="63" t="s">
        <v>4</v>
      </c>
      <c r="B2" s="120" t="str">
        <f>Data!C5</f>
        <v>Test Program</v>
      </c>
      <c r="C2" s="120"/>
      <c r="D2" s="120"/>
      <c r="E2" s="120"/>
      <c r="F2" s="120"/>
      <c r="G2" s="120"/>
    </row>
    <row r="3" spans="1:7" x14ac:dyDescent="0.25">
      <c r="A3" s="63" t="s">
        <v>5</v>
      </c>
      <c r="B3" s="121" t="str">
        <f>Data!C6</f>
        <v>Test City</v>
      </c>
      <c r="C3" s="121"/>
      <c r="D3" s="121"/>
      <c r="E3" s="121"/>
      <c r="F3" s="121"/>
      <c r="G3" s="121"/>
    </row>
    <row r="4" spans="1:7" x14ac:dyDescent="0.25">
      <c r="A4" s="63" t="s">
        <v>6</v>
      </c>
      <c r="B4" s="121" t="str">
        <f>Data!C7</f>
        <v>A,B,C,D,E,F</v>
      </c>
      <c r="C4" s="121"/>
      <c r="D4" s="121"/>
      <c r="E4" s="121"/>
      <c r="F4" s="121"/>
      <c r="G4" s="121"/>
    </row>
    <row r="5" spans="1:7" x14ac:dyDescent="0.25">
      <c r="A5" s="65"/>
      <c r="B5" s="65"/>
      <c r="C5" s="65"/>
      <c r="D5" s="65"/>
      <c r="E5" s="65"/>
      <c r="F5" s="65"/>
      <c r="G5" s="65"/>
    </row>
    <row r="39" spans="1:12" s="60" customFormat="1" ht="91.5" customHeight="1" x14ac:dyDescent="0.25">
      <c r="A39" s="52" t="s">
        <v>65</v>
      </c>
      <c r="B39" s="56" t="s">
        <v>8</v>
      </c>
      <c r="C39" s="56" t="s">
        <v>9</v>
      </c>
      <c r="D39" s="56" t="s">
        <v>10</v>
      </c>
      <c r="E39" s="56" t="s">
        <v>11</v>
      </c>
      <c r="F39" s="56" t="s">
        <v>12</v>
      </c>
      <c r="G39" s="56" t="s">
        <v>13</v>
      </c>
      <c r="H39" s="56" t="s">
        <v>20</v>
      </c>
      <c r="I39" s="56" t="s">
        <v>14</v>
      </c>
      <c r="J39" s="57" t="s">
        <v>16</v>
      </c>
      <c r="K39" s="58" t="s">
        <v>17</v>
      </c>
      <c r="L39" s="59" t="s">
        <v>18</v>
      </c>
    </row>
    <row r="40" spans="1:12" x14ac:dyDescent="0.25">
      <c r="A40" s="62">
        <f>Data!D9</f>
        <v>41872</v>
      </c>
      <c r="B40" s="50">
        <f>IF(ISERROR(AVERAGE(Data!D10:D15)),"",(AVERAGE(Data!D10:D15)))</f>
        <v>1</v>
      </c>
      <c r="C40" s="50">
        <f>IF(ISERROR(AVERAGE(Data!D16:D18)),"",(AVERAGE(Data!D16:D18)))</f>
        <v>0.33333333333333331</v>
      </c>
      <c r="D40" s="50">
        <f>IF(ISERROR(AVERAGE(Data!D19:D21)),"",(AVERAGE(Data!D19:D21)))</f>
        <v>0.66666666666666663</v>
      </c>
      <c r="E40" s="50">
        <f>IF(ISERROR(AVERAGE(Data!D22:D24)),"",(AVERAGE(Data!D22:D24)))</f>
        <v>0.33333333333333331</v>
      </c>
      <c r="F40" s="50">
        <f>IF(ISERROR(AVERAGE(Data!D25:D29)),"",(AVERAGE(Data!D25:D29)))</f>
        <v>1</v>
      </c>
      <c r="G40" s="36">
        <f>IF(ISERROR(AVERAGE(Data!D30:D32)),"",(AVERAGE(Data!D30:D32)))</f>
        <v>1</v>
      </c>
      <c r="H40" s="50">
        <f>IF(ISERROR(AVERAGE(Data!D33:D36)),"",(AVERAGE(Data!D33:D36)))</f>
        <v>0.5</v>
      </c>
      <c r="I40" s="50">
        <f>IF(ISERROR(AVERAGE(Data!D37:D41)),"",(AVERAGE(Data!D37:D41)))</f>
        <v>1.2</v>
      </c>
      <c r="J40" s="51">
        <f>COUNTIF(Data!D10:D41,0)</f>
        <v>12</v>
      </c>
      <c r="K40" s="51">
        <f>COUNTIF(Data!D10:D41,1)</f>
        <v>14</v>
      </c>
      <c r="L40" s="29">
        <f>COUNTIF(Data!D10:D41,2)</f>
        <v>6</v>
      </c>
    </row>
    <row r="41" spans="1:12" x14ac:dyDescent="0.25">
      <c r="A41" s="62">
        <f>Data!E9</f>
        <v>42125</v>
      </c>
      <c r="B41" s="50">
        <f>IF(ISERROR(AVERAGE(Data!E10:E15)),"",(AVERAGE(Data!E10:E15)))</f>
        <v>1.8333333333333333</v>
      </c>
      <c r="C41" s="50">
        <f>IF(ISERROR(AVERAGE(Data!E16:E18)),"",(AVERAGE(Data!E16:E18)))</f>
        <v>1</v>
      </c>
      <c r="D41" s="50">
        <f>IF(ISERROR(AVERAGE(Data!E19:E21)),"",(AVERAGE(Data!E19:E21)))</f>
        <v>1</v>
      </c>
      <c r="E41" s="50">
        <f>IF(ISERROR(AVERAGE(Data!E22:E24)),"",(AVERAGE(Data!E22:E24)))</f>
        <v>1.3333333333333333</v>
      </c>
      <c r="F41" s="50">
        <f>IF(ISERROR(AVERAGE(Data!E25:E29)),"",(AVERAGE(Data!E25:E29)))</f>
        <v>1.8</v>
      </c>
      <c r="G41" s="36">
        <f>IF(ISERROR(AVERAGE(Data!E30:E32)),"",(AVERAGE(Data!E30:E32)))</f>
        <v>2</v>
      </c>
      <c r="H41" s="50">
        <f>IF(ISERROR(AVERAGE(Data!E33:E36)),"",(AVERAGE(Data!E33:E36)))</f>
        <v>1.5</v>
      </c>
      <c r="I41" s="50">
        <f>IF(ISERROR(AVERAGE(Data!E37:E41)),"",(AVERAGE(Data!E37:E41)))</f>
        <v>2</v>
      </c>
      <c r="J41" s="51">
        <f>COUNTIF(Data!E10:E41,0)</f>
        <v>2</v>
      </c>
      <c r="K41" s="51">
        <f>COUNTIF(Data!E10:E41,1)</f>
        <v>8</v>
      </c>
      <c r="L41" s="29">
        <f>COUNTIF(Data!E10:E41,2)</f>
        <v>22</v>
      </c>
    </row>
    <row r="42" spans="1:12" x14ac:dyDescent="0.25">
      <c r="A42" s="62">
        <f>Data!F9</f>
        <v>42292</v>
      </c>
      <c r="B42" s="50">
        <f>IF(ISERROR(AVERAGE(Data!F10:F15)),"",(AVERAGE(Data!F10:F15)))</f>
        <v>1.8333333333333333</v>
      </c>
      <c r="C42" s="50">
        <f>IF(ISERROR(AVERAGE(Data!F16:F18)),"",(AVERAGE(Data!F16:F18)))</f>
        <v>1.6666666666666667</v>
      </c>
      <c r="D42" s="50">
        <f>IF(ISERROR(AVERAGE(Data!F19:F21)),"",(AVERAGE(Data!F19:F21)))</f>
        <v>1</v>
      </c>
      <c r="E42" s="50">
        <f>IF(ISERROR(AVERAGE(Data!F22:F24)),"",(AVERAGE(Data!F22:F24)))</f>
        <v>1.3333333333333333</v>
      </c>
      <c r="F42" s="50">
        <f>IF(ISERROR(AVERAGE(Data!F25:F29)),"",(AVERAGE(Data!F25:F29)))</f>
        <v>1</v>
      </c>
      <c r="G42" s="36">
        <f>IF(ISERROR(AVERAGE(Data!F30:F32)),"",(AVERAGE(Data!F30:F32)))</f>
        <v>1.6666666666666667</v>
      </c>
      <c r="H42" s="50">
        <f>IF(ISERROR(AVERAGE(Data!F33:F36)),"",(AVERAGE(Data!F33:F36)))</f>
        <v>2</v>
      </c>
      <c r="I42" s="50">
        <f>IF(ISERROR(AVERAGE(Data!F37:F41)),"",(AVERAGE(Data!F37:F41)))</f>
        <v>2</v>
      </c>
      <c r="J42" s="51">
        <f>COUNTIF(Data!F10:F41,0)</f>
        <v>1</v>
      </c>
      <c r="K42" s="51">
        <f>COUNTIF(Data!F10:F41,1)</f>
        <v>11</v>
      </c>
      <c r="L42" s="29">
        <f>COUNTIF(Data!F10:F41,2)</f>
        <v>20</v>
      </c>
    </row>
    <row r="43" spans="1:12" x14ac:dyDescent="0.25">
      <c r="A43" s="62">
        <f>Data!G9</f>
        <v>42475</v>
      </c>
      <c r="B43" s="50">
        <f>IF(ISERROR(AVERAGE(Data!G10:G15)),"",(AVERAGE(Data!G10:G15)))</f>
        <v>2</v>
      </c>
      <c r="C43" s="50">
        <f>IF(ISERROR(AVERAGE(Data!G16:G18)),"",(AVERAGE(Data!G16:G18)))</f>
        <v>2</v>
      </c>
      <c r="D43" s="50">
        <f>IF(ISERROR(AVERAGE(Data!G19:G21)),"",(AVERAGE(Data!G19:G21)))</f>
        <v>0.66666666666666663</v>
      </c>
      <c r="E43" s="50">
        <f>IF(ISERROR(AVERAGE(Data!G22:G24)),"",(AVERAGE(Data!G22:G24)))</f>
        <v>2</v>
      </c>
      <c r="F43" s="50">
        <f>IF(ISERROR(AVERAGE(Data!G25:G29)),"",(AVERAGE(Data!G25:G29)))</f>
        <v>1.8</v>
      </c>
      <c r="G43" s="36">
        <f>IF(ISERROR(AVERAGE(Data!G30:G32)),"",(AVERAGE(Data!G30:G32)))</f>
        <v>2</v>
      </c>
      <c r="H43" s="50">
        <f>IF(ISERROR(AVERAGE(Data!G33:G36)),"",(AVERAGE(Data!G33:G36)))</f>
        <v>2</v>
      </c>
      <c r="I43" s="50">
        <f>IF(ISERROR(AVERAGE(Data!G37:G41)),"",(AVERAGE(Data!G37:G41)))</f>
        <v>2</v>
      </c>
      <c r="J43" s="51">
        <f>COUNTIF(Data!G10:G41,0)</f>
        <v>2</v>
      </c>
      <c r="K43" s="51">
        <f>COUNTIF(Data!G10:G41,1)</f>
        <v>1</v>
      </c>
      <c r="L43" s="29">
        <f>COUNTIF(Data!G10:G41,2)</f>
        <v>29</v>
      </c>
    </row>
    <row r="44" spans="1:12" x14ac:dyDescent="0.25">
      <c r="A44" s="62" t="str">
        <f>Data!H9</f>
        <v>Date 5</v>
      </c>
      <c r="B44" s="36" t="str">
        <f>IF(ISERROR(AVERAGE(Data!H10:H15)),"",(AVERAGE(Data!H10:H15)))</f>
        <v/>
      </c>
      <c r="C44" s="50" t="str">
        <f>IF(ISERROR(AVERAGE(Data!H16:H18)),"",(AVERAGE(Data!H16:H18)))</f>
        <v/>
      </c>
      <c r="D44" s="50" t="str">
        <f>IF(ISERROR(AVERAGE(Data!H19:H21)),"",(AVERAGE(Data!H19:H21)))</f>
        <v/>
      </c>
      <c r="E44" s="50" t="str">
        <f>IF(ISERROR(AVERAGE(Data!H22:H24)),"",(AVERAGE(Data!H22:H24)))</f>
        <v/>
      </c>
      <c r="F44" s="50" t="str">
        <f>IF(ISERROR(AVERAGE(Data!H25:H29)),"",(AVERAGE(Data!H25:H29)))</f>
        <v/>
      </c>
      <c r="G44" s="36" t="str">
        <f>IF(ISERROR(AVERAGE(Data!H30:H32)),"",(AVERAGE(Data!H30:H32)))</f>
        <v/>
      </c>
      <c r="H44" s="50" t="str">
        <f>IF(ISERROR(AVERAGE(Data!H33:H36)),"",(AVERAGE(Data!H33:H36)))</f>
        <v/>
      </c>
      <c r="I44" s="50" t="str">
        <f>IF(ISERROR(AVERAGE(Data!H37:H41)),"",(AVERAGE(Data!H37:H41)))</f>
        <v/>
      </c>
      <c r="J44" s="51">
        <f>COUNTIF(Data!H10:H41,0)</f>
        <v>0</v>
      </c>
      <c r="K44" s="51">
        <f>COUNTIF(Data!H10:H41,1)</f>
        <v>0</v>
      </c>
      <c r="L44" s="29">
        <f>COUNTIF(Data!H10:H41,2)</f>
        <v>0</v>
      </c>
    </row>
    <row r="45" spans="1:12" x14ac:dyDescent="0.25">
      <c r="A45" s="62" t="str">
        <f>Data!I9</f>
        <v>Date 6</v>
      </c>
      <c r="B45" s="36" t="str">
        <f>IF(ISERROR(AVERAGE(Data!I10:I15)),"",(AVERAGE(Data!I10:I15)))</f>
        <v/>
      </c>
      <c r="C45" s="50" t="str">
        <f>IF(ISERROR(AVERAGE(Data!I16:I18)),"",(AVERAGE(Data!I16:I18)))</f>
        <v/>
      </c>
      <c r="D45" s="50" t="str">
        <f>IF(ISERROR(AVERAGE(Data!I19:I21)),"",(AVERAGE(Data!I19:I21)))</f>
        <v/>
      </c>
      <c r="E45" s="50" t="str">
        <f>IF(ISERROR(AVERAGE(Data!I22:I24)),"",(AVERAGE(Data!I22:I24)))</f>
        <v/>
      </c>
      <c r="F45" s="50" t="str">
        <f>IF(ISERROR(AVERAGE(Data!I25:I29)),"",(AVERAGE(Data!I25:I29)))</f>
        <v/>
      </c>
      <c r="G45" s="36" t="str">
        <f>IF(ISERROR(AVERAGE(Data!I30:I32)),"",(AVERAGE(Data!I30:I32)))</f>
        <v/>
      </c>
      <c r="H45" s="50" t="str">
        <f>IF(ISERROR(AVERAGE(Data!I33:I36)),"",(AVERAGE(Data!I33:I36)))</f>
        <v/>
      </c>
      <c r="I45" s="50" t="str">
        <f>IF(ISERROR(AVERAGE(Data!I37:I41)),"",(AVERAGE(Data!I37:I41)))</f>
        <v/>
      </c>
      <c r="J45" s="51">
        <f>COUNTIF(Data!I10:I41,0)</f>
        <v>0</v>
      </c>
      <c r="K45" s="51">
        <f>COUNTIF(Data!I10:I41,1)</f>
        <v>0</v>
      </c>
      <c r="L45" s="29">
        <f>COUNTIF(Data!I10:I41,2)</f>
        <v>0</v>
      </c>
    </row>
    <row r="51" spans="1:5" hidden="1" x14ac:dyDescent="0.25">
      <c r="B51" s="53" t="s">
        <v>74</v>
      </c>
    </row>
    <row r="52" spans="1:5" hidden="1" x14ac:dyDescent="0.25">
      <c r="A52" s="53" t="s">
        <v>75</v>
      </c>
      <c r="B52" s="61">
        <v>41872</v>
      </c>
      <c r="C52" s="61">
        <v>42125</v>
      </c>
      <c r="D52" s="61">
        <v>42292</v>
      </c>
      <c r="E52" s="61">
        <v>42475</v>
      </c>
    </row>
    <row r="53" spans="1:5" hidden="1" x14ac:dyDescent="0.25">
      <c r="A53" s="54" t="s">
        <v>66</v>
      </c>
      <c r="B53" s="55">
        <v>1</v>
      </c>
      <c r="C53" s="55">
        <v>1.8333333333333333</v>
      </c>
      <c r="D53" s="55">
        <v>1.8333333333333333</v>
      </c>
      <c r="E53" s="55">
        <v>2</v>
      </c>
    </row>
    <row r="54" spans="1:5" hidden="1" x14ac:dyDescent="0.25">
      <c r="A54" s="54" t="s">
        <v>67</v>
      </c>
      <c r="B54" s="55">
        <v>0.33333333333333331</v>
      </c>
      <c r="C54" s="55">
        <v>1</v>
      </c>
      <c r="D54" s="55">
        <v>1.6666666666666667</v>
      </c>
      <c r="E54" s="55">
        <v>2</v>
      </c>
    </row>
    <row r="55" spans="1:5" hidden="1" x14ac:dyDescent="0.25">
      <c r="A55" s="54" t="s">
        <v>68</v>
      </c>
      <c r="B55" s="55">
        <v>0.66666666666666663</v>
      </c>
      <c r="C55" s="55">
        <v>1</v>
      </c>
      <c r="D55" s="55">
        <v>1</v>
      </c>
      <c r="E55" s="55">
        <v>0.66666666666666663</v>
      </c>
    </row>
    <row r="56" spans="1:5" hidden="1" x14ac:dyDescent="0.25">
      <c r="A56" s="54" t="s">
        <v>69</v>
      </c>
      <c r="B56" s="55">
        <v>0.33333333333333331</v>
      </c>
      <c r="C56" s="55">
        <v>1.3333333333333333</v>
      </c>
      <c r="D56" s="55">
        <v>1.3333333333333333</v>
      </c>
      <c r="E56" s="55">
        <v>2</v>
      </c>
    </row>
    <row r="57" spans="1:5" hidden="1" x14ac:dyDescent="0.25">
      <c r="A57" s="54" t="s">
        <v>70</v>
      </c>
      <c r="B57" s="55">
        <v>1</v>
      </c>
      <c r="C57" s="55">
        <v>1.8</v>
      </c>
      <c r="D57" s="55">
        <v>1</v>
      </c>
      <c r="E57" s="55">
        <v>1.8</v>
      </c>
    </row>
    <row r="58" spans="1:5" hidden="1" x14ac:dyDescent="0.25">
      <c r="A58" s="54" t="s">
        <v>71</v>
      </c>
      <c r="B58" s="55">
        <v>1</v>
      </c>
      <c r="C58" s="55">
        <v>2</v>
      </c>
      <c r="D58" s="55">
        <v>1.6666666666666667</v>
      </c>
      <c r="E58" s="55">
        <v>2</v>
      </c>
    </row>
    <row r="59" spans="1:5" hidden="1" x14ac:dyDescent="0.25">
      <c r="A59" s="54" t="s">
        <v>72</v>
      </c>
      <c r="B59" s="55">
        <v>0.5</v>
      </c>
      <c r="C59" s="55">
        <v>1.5</v>
      </c>
      <c r="D59" s="55">
        <v>2</v>
      </c>
      <c r="E59" s="55">
        <v>2</v>
      </c>
    </row>
    <row r="60" spans="1:5" hidden="1" x14ac:dyDescent="0.25">
      <c r="A60" s="54" t="s">
        <v>73</v>
      </c>
      <c r="B60" s="55">
        <v>1.2</v>
      </c>
      <c r="C60" s="55">
        <v>2</v>
      </c>
      <c r="D60" s="55">
        <v>2</v>
      </c>
      <c r="E60" s="55">
        <v>2</v>
      </c>
    </row>
  </sheetData>
  <mergeCells count="3">
    <mergeCell ref="B2:G2"/>
    <mergeCell ref="B3:G3"/>
    <mergeCell ref="B4:G4"/>
  </mergeCells>
  <pageMargins left="0.7" right="0.7" top="0.75" bottom="0.75" header="0.3" footer="0.3"/>
  <pageSetup scale="57" orientation="landscape" horizontalDpi="0" verticalDpi="0"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Data</vt:lpstr>
      <vt:lpstr>Graph</vt:lpstr>
      <vt:lpstr>Data!_ftn1</vt:lpstr>
      <vt:lpstr>Data!_ftnref1</vt:lpstr>
      <vt:lpstr>Graph!Print_Area</vt:lpstr>
      <vt:lpstr>Summary!Print_Area</vt:lpstr>
    </vt:vector>
  </TitlesOfParts>
  <Company>University of South Florida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Veguilla, Myrna</dc:creator>
  <cp:lastModifiedBy>Veguilla, Myrna</cp:lastModifiedBy>
  <cp:lastPrinted>2017-07-05T16:40:08Z</cp:lastPrinted>
  <dcterms:created xsi:type="dcterms:W3CDTF">2014-08-14T17:19:06Z</dcterms:created>
  <dcterms:modified xsi:type="dcterms:W3CDTF">2017-08-31T17:29:46Z</dcterms:modified>
</cp:coreProperties>
</file>